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'Лист3'!$7:$8</definedName>
    <definedName name="_xlnm.Print_Area" localSheetId="2">'Лист3'!$A$1:$S$427</definedName>
  </definedNames>
  <calcPr fullCalcOnLoad="1"/>
</workbook>
</file>

<file path=xl/sharedStrings.xml><?xml version="1.0" encoding="utf-8"?>
<sst xmlns="http://schemas.openxmlformats.org/spreadsheetml/2006/main" count="734" uniqueCount="453">
  <si>
    <t xml:space="preserve">Обучение на курсах повышения квалификации педагогических работников и руководителей муниципальных учреждений </t>
  </si>
  <si>
    <t>Мероприятие 5: предоставление  поддержки юридическим лицам всех форм собственности и индивидуальным предпринимателям, предоставляющим услуги по помывке населения в общих отделениях бань</t>
  </si>
  <si>
    <t>ЗАО «Промжилстрой» ООО «Елецспецстрой»     ООО «ИНТЕР ДЕВЕЛОПМЕНТ»      ЗАО «Промжилстрой»     ООО«Жилстрой»     ООО«Рецитал»       ООО«Модельный мир»</t>
  </si>
  <si>
    <t>Собственные средства инвесторов, тыс.рублей</t>
  </si>
  <si>
    <t>Собственные средства ООО "Мега-дент", тыс.рублей</t>
  </si>
  <si>
    <t>Собственные средства ИП Воробьева М.А., тыс.рублей</t>
  </si>
  <si>
    <t>Собственные средства ИП Пинегиной В.В., тыс.рублей</t>
  </si>
  <si>
    <t>Собственные средства, тыс.рублей</t>
  </si>
  <si>
    <t>Собственные средства ООО "Интермаш", тыс.рублей</t>
  </si>
  <si>
    <t>Собственные средства ПАО "Елецгидроагрегат", тыс.рублей</t>
  </si>
  <si>
    <t>Собственные средства ОАО ЗСМ "Елецкий", тыс.рублей</t>
  </si>
  <si>
    <t>Собственные средства ООО "Агроснабсахар", тыс.рублей</t>
  </si>
  <si>
    <t>2014-2024</t>
  </si>
  <si>
    <t>Собственные средства АО "Энергия", тыс.рублей</t>
  </si>
  <si>
    <t>Собственные средства ОАО «Куриное Царство», тыс.рублей</t>
  </si>
  <si>
    <t xml:space="preserve">Ресурсное обеспечение деятельности, укрепление и повышение уровня защиты сооружений материально-технической базы МАУ ДОЦ г.Ельца «Белая березка»  </t>
  </si>
  <si>
    <t xml:space="preserve">Организация отдыха детей в  общеобразовательных учреждениях в период осенних, весенних и летних каникул </t>
  </si>
  <si>
    <t>Проведение многодневных походов, экспедиций, организация профильных палаточных лагерей</t>
  </si>
  <si>
    <t>Проведение реконструкции и капитального ремонта объектов образовательных учреждений</t>
  </si>
  <si>
    <t>Мероприятие 10: проведение реконструкции и капитального ремонта объектов учреждений физической культуры и спорта</t>
  </si>
  <si>
    <t>1.1.10</t>
  </si>
  <si>
    <t xml:space="preserve">Показатель: количество зданий  (объектов) муниципальных учреждений физической культуры и спорта, которые требуют ремонта, капитального ремонта, реконструкции, единиц </t>
  </si>
  <si>
    <t>1.1.10.1</t>
  </si>
  <si>
    <t>1.1.11</t>
  </si>
  <si>
    <t xml:space="preserve">Показатель: количество проведенных спортивных мероприятий, единиц </t>
  </si>
  <si>
    <t>1.1.12</t>
  </si>
  <si>
    <t>Мероприятие 11: популяризация физической культуры, массового спорта и здорового образа жизни; руководство организацией спортивной деятельности</t>
  </si>
  <si>
    <t>Мероприятие 12: организация эффективной деятельности муниципальных учреждений физической культуры и спорта</t>
  </si>
  <si>
    <t>Показатель: количество посещений спортивных объектов, единиц</t>
  </si>
  <si>
    <t>1.1.13</t>
  </si>
  <si>
    <t>Мероприятие 13: руководство организацией и развитием культуры и искусства</t>
  </si>
  <si>
    <t>3.1.1</t>
  </si>
  <si>
    <t>Мероприятие 1: доведение до сведения населения достоверной информации</t>
  </si>
  <si>
    <t>Комитет информационных технологий и аналитики администрации городского округа город Елец</t>
  </si>
  <si>
    <t xml:space="preserve">Ответственный исполнитель </t>
  </si>
  <si>
    <t xml:space="preserve">Содержание мероприятий </t>
  </si>
  <si>
    <t>Бюджет городского округа город Елец, тыс.рублей</t>
  </si>
  <si>
    <t>Финансовый комитет администрации городского округа город Елец</t>
  </si>
  <si>
    <t>Комитет бухгалтерского учета и отчетности администрации городского округа город Елец</t>
  </si>
  <si>
    <t>№</t>
  </si>
  <si>
    <t>Наименование цели, задачи, мероприятия, ключевого события</t>
  </si>
  <si>
    <t>Источники и объемы финансирования</t>
  </si>
  <si>
    <t>2018 год</t>
  </si>
  <si>
    <t>2019 год</t>
  </si>
  <si>
    <t>2018-2020</t>
  </si>
  <si>
    <t>Управление образования администрации городского округа город Елец</t>
  </si>
  <si>
    <t>Управление культуры администрации городского округа город Елец</t>
  </si>
  <si>
    <t>Мероприятие 1: дорожная деятельность</t>
  </si>
  <si>
    <t>1.1.4.</t>
  </si>
  <si>
    <t xml:space="preserve"> -</t>
  </si>
  <si>
    <t>Комитет по физической культуре и спорту администрации городского округа город Елец</t>
  </si>
  <si>
    <t>1.2.1</t>
  </si>
  <si>
    <t xml:space="preserve">Комитет по делам молодежи </t>
  </si>
  <si>
    <t xml:space="preserve">Администрация городского округа город Елец </t>
  </si>
  <si>
    <t>Администрация гордского округа город Елец в лице комитета архитектуры и градостроительства администрации городского округа город Елец</t>
  </si>
  <si>
    <t>Администрации городского округа город Елец в лице отдела по мобилизационной работе администрации городского округа город Елец (далее - отдел по мобилизационной работе)</t>
  </si>
  <si>
    <t xml:space="preserve">Отдел по мобилизационной работе </t>
  </si>
  <si>
    <t>Администрация городского округа город Елец в лице комитета экономики и развития малого и среднего предпринимательства администрации городского округа город Елец (далее - комитет экономики и развития малого и среднего предпринимательства)  Управление культуры администрации городского округа город Елец</t>
  </si>
  <si>
    <t xml:space="preserve">Комитет экономики и развития малого и среднего предпринимательства </t>
  </si>
  <si>
    <t xml:space="preserve">Администрация городского округа город Елец в лице комитета имущественных отношений администрации городского округа город Елец </t>
  </si>
  <si>
    <t>Администрация городского округа город Елец в лице комитета имущественных отношений администрации городского округа город Елец</t>
  </si>
  <si>
    <t>2015-2018</t>
  </si>
  <si>
    <t>2015-2020</t>
  </si>
  <si>
    <t>2016-2018</t>
  </si>
  <si>
    <t>2017-2019</t>
  </si>
  <si>
    <t>2017-2020</t>
  </si>
  <si>
    <t>2011-2021</t>
  </si>
  <si>
    <t>2014-2018</t>
  </si>
  <si>
    <t>2017-2018</t>
  </si>
  <si>
    <t>Ключевое событие 1: капитальный ремонт корпуса № 3 МБОУ СШ № 1 им.М.М.Пришвина</t>
  </si>
  <si>
    <t>Ключевое событие 2: капитальный ремонт здания пристройки с бассейном МБОУ Гимназия № 11</t>
  </si>
  <si>
    <t>Ключевое событие 1: капитальный ремонт спортивного зала МБСУ "ФК Елец"</t>
  </si>
  <si>
    <t>Ключевое событие 1: проведение капитального ремонта МБУДО "ДШИ № 3 г.Ельца"</t>
  </si>
  <si>
    <t>Ключевое событие 3: проведение капитального ремонта в здании МБУК "ДК Железнодорожников"</t>
  </si>
  <si>
    <t>Ключевое событие 4: капитальный ремонт здания МАУ "Драматический театр города Ельца "Бенефис"</t>
  </si>
  <si>
    <t>Оплата обязательных взносов на капитальный ремонт многоквартирных домов, приходящихся на помещения, находящиеся в муниципальной собственности</t>
  </si>
  <si>
    <t>Показатель: внесение обязательных взносов на капитальный ремонт за помещения в многоквартирных домах, находящихся в муниципальной собственности,  %</t>
  </si>
  <si>
    <t>Мероприятие 3: обеспечение капитального ремонта помещений в многоквартирных домах, находящихся в муниципальной собственности</t>
  </si>
  <si>
    <t>Собственные средства застройщиков, тыс.рублей</t>
  </si>
  <si>
    <t>Комитет по коммунальному хозяйству администрации городского округа город Елец</t>
  </si>
  <si>
    <t>Улучшение жилищных условий населения посредством многоквартирного жилищного строительства</t>
  </si>
  <si>
    <t>1.1.2.</t>
  </si>
  <si>
    <r>
      <t>Показатель 1:</t>
    </r>
    <r>
      <rPr>
        <sz val="14"/>
        <rFont val="Times New Roman"/>
        <family val="1"/>
      </rPr>
      <t xml:space="preserve"> доля 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лет, % </t>
    </r>
  </si>
  <si>
    <t>1.1.3.</t>
  </si>
  <si>
    <t>1.1.5.</t>
  </si>
  <si>
    <t>1.1.6.</t>
  </si>
  <si>
    <t>1.2.4</t>
  </si>
  <si>
    <t>Мероприятие 4: содержание городских территорий</t>
  </si>
  <si>
    <t>Мероприятие 6: финансовое обеспечение деятельности комитета по коммунальному хозяйству администрации городского округа город Елец</t>
  </si>
  <si>
    <t>Всего, тыс.рублей</t>
  </si>
  <si>
    <t>в том числе бюджет городского округа город Елец, тыс.рублей</t>
  </si>
  <si>
    <r>
      <t>Показатель 1</t>
    </r>
    <r>
      <rPr>
        <sz val="14"/>
        <rFont val="Times New Roman"/>
        <family val="1"/>
      </rPr>
      <t xml:space="preserve">: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 </t>
    </r>
  </si>
  <si>
    <r>
      <t xml:space="preserve">Всего по задаче 1.1, тыс.рублей                               </t>
    </r>
  </si>
  <si>
    <r>
      <t xml:space="preserve">Показатель 3: </t>
    </r>
    <r>
      <rPr>
        <sz val="14"/>
        <rFont val="Times New Roman"/>
        <family val="1"/>
      </rPr>
      <t>доля населения, систематически занимающегося физической культурой и спортом, %</t>
    </r>
  </si>
  <si>
    <r>
      <t xml:space="preserve">Показатель 4: </t>
    </r>
    <r>
      <rPr>
        <sz val="14"/>
        <rFont val="Times New Roman"/>
        <family val="1"/>
      </rPr>
      <t>доля муниципальных образовательных организаций (за исключением детских садов), в которых созданы отряды (объединения) поддержки добровольчества (волонтерства), %</t>
    </r>
  </si>
  <si>
    <r>
      <t xml:space="preserve">Показатель 5: </t>
    </r>
    <r>
      <rPr>
        <sz val="14"/>
        <rFont val="Times New Roman"/>
        <family val="1"/>
      </rPr>
      <t>количество некоммерческих организаций, реализующих социально значимые проекты на территории города Ельца за счет бюджетных средств, единиц</t>
    </r>
  </si>
  <si>
    <r>
      <t xml:space="preserve">Показатель 6: </t>
    </r>
    <r>
      <rPr>
        <sz val="14"/>
        <rFont val="Times New Roman"/>
        <family val="1"/>
      </rPr>
      <t xml:space="preserve">доля муниципальных учреждений культуры, здания которых находятся в аварийном состоянии  или требуют капитального ремонта, в общем количестве муниципальных учреждений культуры, % </t>
    </r>
  </si>
  <si>
    <t>Администрация городского округа город Елец в лице комитета по делам молодежи (далее - комитет по делам молодежи)</t>
  </si>
  <si>
    <t>Срок реализации (годы)</t>
  </si>
  <si>
    <t>Мероприятие 6: обеспечение условий для предоставления дошколь-ного общего, начального общего, основного общего, среднего общего образова-ния в муниципальных общеобразовательных учреждениях</t>
  </si>
  <si>
    <t>Создание условий для предоставления общедос-тупного дополнительного образования детей путем финансового обеспечения деятельности 3 учрежде-ний дополнительного образования детей</t>
  </si>
  <si>
    <t>Мероприятие 7: обеспечение условий для предоставления дополни-тельного образования в муниципальных учреждениях дополнительного образования детей</t>
  </si>
  <si>
    <t xml:space="preserve">Обеспечение государствен-ных образовательных стандартов и функциониро-вания системы образова-ния на уровне госнормати-вов, организация и проведение городских мероприятий в сфере образования, финансовое обеспечение деятельности МБУ «РЦМСО г. Ельца», проведение и участие в военно-спортивных сорев-нованиях среди команд ЮиД, реализация прог-рамм персонифицирован-ного финансирования дополнительного образования детей </t>
  </si>
  <si>
    <t>Финансовая поддержка реализации  СО НКО проектов, направленных на развитие дополнитель-ного образования, массо-вого спорта, пропаганду здорового образа жизни, патриотическое воспитание, обеспечение безбарьерной среды жизнедеятельности, и др.</t>
  </si>
  <si>
    <t>Предоставление субсидии транспортным органи-зациям на возмещение части затрат, связанных с осуществлением регулярных перевозок пассажиров и багажа</t>
  </si>
  <si>
    <t>Показатель: объем производства электрической энергии, тыс.кВт*час</t>
  </si>
  <si>
    <t>Комитет по коммунальному хозяйству администрации городского округа город Елец (далее - ККХ)</t>
  </si>
  <si>
    <t>ККХ</t>
  </si>
  <si>
    <t xml:space="preserve">Содействие развитию субъектов малого и среднего предприниматель-ства, осуществляющих деятельность по приоритетным направлениям </t>
  </si>
  <si>
    <t>Мероприятие 1: информирование жителей городского округа город Елец об успешном опыте ведения предпринима-тельской деятельности, о формах и видах предоставля-емой субъектам малого и среднего предприниматель-ства поддержки; информирование СМП и социально ориентирован-ных некоммерческих организаций о возможности и порядке участия в муниципальных закупках</t>
  </si>
  <si>
    <t>2.1.5.1</t>
  </si>
  <si>
    <t>2.1.5.2</t>
  </si>
  <si>
    <t>2.1.5.3</t>
  </si>
  <si>
    <t>2.1.5.4</t>
  </si>
  <si>
    <t>2.1.5.5</t>
  </si>
  <si>
    <t>2.1.5.6</t>
  </si>
  <si>
    <t>2.1.5.7</t>
  </si>
  <si>
    <t>Производство и распространение матери-алов, обеспечивающих отражение деятельности органов местного само-управления; приобретение и обслуживание технических средств</t>
  </si>
  <si>
    <t xml:space="preserve">Обеспечение функционирования комитета информацион-ных технологий и аналитики администрации городского округа город Елец </t>
  </si>
  <si>
    <t>Обеспечение деятельности финансового комитета администрации городско-го округа город Елец</t>
  </si>
  <si>
    <t>Оценка выполнения ГРБС показателей эффектив-ности деятельности и расходования средств</t>
  </si>
  <si>
    <t xml:space="preserve">Администрирование расходов на содержание аппарата управления; администрирование расходов по осуществле-нию государственных полномочий; комплексное развитие кадрового потенциала органов местного самоуправления </t>
  </si>
  <si>
    <t>Проведение праздничных мероприятий, посвящен-ных Дню Победы, чествованию передовиков производства, 8 съезда городов Воинской славы</t>
  </si>
  <si>
    <t>Оценка объектов муници-пального имущества, изготовление технической документации,  обследова-ние и техническая экспертиза жилых помещений</t>
  </si>
  <si>
    <t>Оплата работ по разработке проекта рекультивации земель, находящихся в муници-пальной собственности, нарушенных при складировании и захоронении отходов производства и потребления</t>
  </si>
  <si>
    <t>Организация проведения работ по рекультивации земель, нарушенных при складировании и захоронении отходов производства и потребления</t>
  </si>
  <si>
    <t>Ключевое событие 1: строительство мини-гостиницы "Куранты"</t>
  </si>
  <si>
    <t>ИП Душейко Л.И.</t>
  </si>
  <si>
    <t>Ключевое событие 8: приспособление городской усадьбы под культурный центр</t>
  </si>
  <si>
    <t>ООО "ЕВК"</t>
  </si>
  <si>
    <t>Ключевое событие 2: реконструкция здания под гостиницу, ул.Советская, 103</t>
  </si>
  <si>
    <t>ИП Гриднева Н.Д.</t>
  </si>
  <si>
    <t>Собственные средства ИП Гридневой Н.Д., тыс.рублей</t>
  </si>
  <si>
    <t>2018-2021</t>
  </si>
  <si>
    <t>Собственные средства ООО "М-4 Проект", тыс.рублей</t>
  </si>
  <si>
    <t>Собственные средства ИП Душейко Л.И., тыс.рублей</t>
  </si>
  <si>
    <t>в том числе:</t>
  </si>
  <si>
    <r>
      <t xml:space="preserve">Всего по задаче 3.1, тыс.рублей: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             </t>
    </r>
  </si>
  <si>
    <t xml:space="preserve">  - бюджет городского округа город Елец, тыс.рублей     </t>
  </si>
  <si>
    <t xml:space="preserve"> - областной бюджет, тыс.рублей</t>
  </si>
  <si>
    <t xml:space="preserve"> - внебюджетные источники, тыс.рублей</t>
  </si>
  <si>
    <t xml:space="preserve"> - федеральный бюджет, тыс.рублей</t>
  </si>
  <si>
    <t xml:space="preserve">Всего по задаче 2.1, тыс.рублей                                                                                                              </t>
  </si>
  <si>
    <t xml:space="preserve"> - бюджет городского округа город Елец, тыс.рублей                                                                                     </t>
  </si>
  <si>
    <t xml:space="preserve"> - собственные средства инвесторов, тыс.рублей</t>
  </si>
  <si>
    <t xml:space="preserve"> - </t>
  </si>
  <si>
    <t xml:space="preserve">Всего по задаче 1.3, тыс.рублей                                                           </t>
  </si>
  <si>
    <t xml:space="preserve"> - внебюджетные источники, тыс.рублей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</si>
  <si>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Ключевое событие 3: создание участка по переработке вторичных материальных ресурсов на территории предприятия, техническое переоснащение заготовительного участка современным высокопроизводительным оборудованием АО «Энергия»</t>
  </si>
  <si>
    <t>2020 год</t>
  </si>
  <si>
    <r>
      <t>Показатель 2: к</t>
    </r>
    <r>
      <rPr>
        <sz val="14"/>
        <rFont val="Times New Roman"/>
        <family val="1"/>
      </rPr>
      <t>оличество зарегистрированных преступлений террористического и экстремистского характера, % к предыдущему году</t>
    </r>
  </si>
  <si>
    <t>Всего по задаче 1.2, тыс.рублей</t>
  </si>
  <si>
    <t xml:space="preserve"> - собственные средства застройщиков, тыс.рублей</t>
  </si>
  <si>
    <r>
      <t>Показатель 2</t>
    </r>
    <r>
      <rPr>
        <sz val="14"/>
        <rFont val="Times New Roman"/>
        <family val="1"/>
      </rPr>
      <t>: удельная величина потребления энергетических ресурсов в многоквартирных домах:                                            - электрическая энергия, кВт/ч на 1 проживающего</t>
    </r>
  </si>
  <si>
    <r>
      <t>Показатель 5</t>
    </r>
    <r>
      <rPr>
        <sz val="14"/>
        <rFont val="Times New Roman"/>
        <family val="1"/>
      </rPr>
      <t>: доля общей протяженности освещенных улиц в общей протяженности улиц, %</t>
    </r>
  </si>
  <si>
    <r>
      <t>Показатель 3:</t>
    </r>
    <r>
      <rPr>
        <sz val="14"/>
        <rFont val="Times New Roman"/>
        <family val="1"/>
      </rPr>
      <t xml:space="preserve"> доля благоустроенных дворовых территорий от общего количества дворовых территорий, %</t>
    </r>
  </si>
  <si>
    <r>
      <t>Показатель 4</t>
    </r>
    <r>
      <rPr>
        <sz val="14"/>
        <rFont val="Times New Roman"/>
        <family val="1"/>
      </rPr>
      <t>: доля благоустроенных общественных территорий от общего количества таких территорий, %</t>
    </r>
  </si>
  <si>
    <r>
      <t>Показатель 6:</t>
    </r>
    <r>
      <rPr>
        <sz val="14"/>
        <rFont val="Times New Roman"/>
        <family val="1"/>
      </rPr>
      <t xml:space="preserve"> количество ликвидированных несанкционированных свалок, единиц</t>
    </r>
  </si>
  <si>
    <t>Показатель: количество помывок в общих отделениях бань льготных категорий граждан, единиц</t>
  </si>
  <si>
    <r>
      <t>Показатель 1</t>
    </r>
    <r>
      <rPr>
        <sz val="14"/>
        <rFont val="Times New Roman"/>
        <family val="1"/>
      </rPr>
      <t xml:space="preserve">: охват территории города Ельца комплексной автоматизированной информационно-аналитической системой «Безопасный город», % </t>
    </r>
  </si>
  <si>
    <r>
      <t>Индикатор 1:</t>
    </r>
    <r>
      <rPr>
        <sz val="14"/>
        <rFont val="Times New Roman"/>
        <family val="1"/>
      </rPr>
      <t xml:space="preserve"> отгрузка товаров собственного производства, выполнение работ и услуг собственными силами крупных и средних предприятий и организаций города Ельца, млн.рублей</t>
    </r>
  </si>
  <si>
    <r>
      <t>Индикатор 2:</t>
    </r>
    <r>
      <rPr>
        <sz val="14"/>
        <rFont val="Times New Roman"/>
        <family val="1"/>
      </rPr>
      <t xml:space="preserve"> среднемесячная заработная плата работающих по крупным и средним предприятиям, рублей</t>
    </r>
  </si>
  <si>
    <r>
      <t>Индикатор 3:</t>
    </r>
    <r>
      <rPr>
        <sz val="14"/>
        <rFont val="Times New Roman"/>
        <family val="1"/>
      </rPr>
      <t xml:space="preserve"> уровень зарегистрированной безработицы, %</t>
    </r>
  </si>
  <si>
    <r>
      <t>Индикатор 4:</t>
    </r>
    <r>
      <rPr>
        <sz val="14"/>
        <rFont val="Times New Roman"/>
        <family val="1"/>
      </rPr>
      <t xml:space="preserve"> объем инвестиций в основной капитал (за исключением бюджетных средств) по крупным и средним предприятиям в расчете на 1 жителя, рублей </t>
    </r>
  </si>
  <si>
    <r>
      <t>Индикатор 5:</t>
    </r>
    <r>
      <rPr>
        <sz val="14"/>
        <rFont val="Times New Roman"/>
        <family val="1"/>
      </rPr>
      <t xml:space="preserve"> величина налоговых поступлений в бюджет города Ельца от субъектов малого и среднего предпринимательства, млн.рублей</t>
    </r>
  </si>
  <si>
    <r>
      <t>Показатель 1</t>
    </r>
    <r>
      <rPr>
        <sz val="14"/>
        <rFont val="Times New Roman"/>
        <family val="1"/>
      </rPr>
      <t xml:space="preserve">: количество субъектов малого и среднего предпринимательства, зарегистрированных и осуществляющих деятельность на территории городского округа город Елец, на 10 тыс. человек населения (согласно единому реестру субъектов малого и среднего предпринимательства) </t>
    </r>
  </si>
  <si>
    <r>
      <t>Показатель 3:</t>
    </r>
    <r>
      <rPr>
        <sz val="14"/>
        <rFont val="Times New Roman"/>
        <family val="1"/>
      </rPr>
      <t xml:space="preserve"> объем инвестиций в основной капитал по городу Ельцу, млн.рублей </t>
    </r>
  </si>
  <si>
    <t>2.1.6.1</t>
  </si>
  <si>
    <t>2.1.6.2</t>
  </si>
  <si>
    <t>2.1.6.3</t>
  </si>
  <si>
    <t>ООО «М-4 проект»</t>
  </si>
  <si>
    <t>2.1.6.4</t>
  </si>
  <si>
    <t>ООО «Мега-Дент»</t>
  </si>
  <si>
    <t>2.1.6.5</t>
  </si>
  <si>
    <t>ИП Воробьев М.А.</t>
  </si>
  <si>
    <t>2.1.6.7</t>
  </si>
  <si>
    <t>ИП Пинегина В.В.</t>
  </si>
  <si>
    <t>ООО "Образовательно-информационный центр дополнительного профессионального образования"</t>
  </si>
  <si>
    <t>Ключевое событие 3: строительство торгово-развлекательного центра с кинотеатром</t>
  </si>
  <si>
    <t>Ключевое событие 4: реконструкция здания под спа-центр и центр профессиональной косметологии</t>
  </si>
  <si>
    <t>Ключевое событие 5: строительство спортивного клуба с гостиницей</t>
  </si>
  <si>
    <t xml:space="preserve">Ключевое событие 6: реконструкция здания под гостиницу </t>
  </si>
  <si>
    <t>2.1.6.6</t>
  </si>
  <si>
    <t>Ключевое событие 7: строительство гостиницы</t>
  </si>
  <si>
    <t>Создание гостиниц, культурных и развлекательных центров, объектов общепита</t>
  </si>
  <si>
    <t xml:space="preserve"> Хозяйсвующие субъекты</t>
  </si>
  <si>
    <r>
      <t>Индикатор 1:</t>
    </r>
    <r>
      <rPr>
        <sz val="14"/>
        <rFont val="Times New Roman"/>
        <family val="1"/>
      </rPr>
      <t xml:space="preserve"> удовлетворенность населения деятельностью органов местного самоуправления городского округа, % от числа опрошенных</t>
    </r>
  </si>
  <si>
    <r>
      <t>Показатель 1:</t>
    </r>
    <r>
      <rPr>
        <sz val="14"/>
        <rFont val="Times New Roman"/>
        <family val="1"/>
      </rPr>
      <t xml:space="preserve"> доля расходов городского бюджета, осуществляемых в рамках муниципальных программ, % от общего объема расходов городского бюджета</t>
    </r>
  </si>
  <si>
    <r>
      <t>Показатель 2:</t>
    </r>
    <r>
      <rPr>
        <sz val="14"/>
        <rFont val="Times New Roman"/>
        <family val="1"/>
      </rPr>
      <t xml:space="preserve"> доля расходов на обеспечение деятельности органов местного самоуправления, % от бюджетной сметы</t>
    </r>
  </si>
  <si>
    <t>Размещение в СМИ различных информацион-ных материалов, отражающих успешный опыт ведения предпринимательской деятельности, изготовление буклетов, листовок с информацией о видах и формах поддержки</t>
  </si>
  <si>
    <t>Реконструкция котельной по адресу ул. Пожарная, д.1</t>
  </si>
  <si>
    <t>Мероприятие 8: подготовка проектов планировки и проектов межевания</t>
  </si>
  <si>
    <t>Мероприятие 9: благоустройство дворовых территорий</t>
  </si>
  <si>
    <t>Мероприятие 10: благоустройство общественных территорий</t>
  </si>
  <si>
    <t>Мероприятие 11: строительство жилых и офисных помещений</t>
  </si>
  <si>
    <t>Мероприятие 12: повышение эффективности использования энергетических ресурсов в многоквартирных домах</t>
  </si>
  <si>
    <t>Мероприятие 13: повышение эффективности использования энергетических ресурсов на объектах социальной сферы, органов местного самоуправления</t>
  </si>
  <si>
    <t>Мероприятие 14: модернизация и реконструкция систем теплоснабжения</t>
  </si>
  <si>
    <t xml:space="preserve">Мероприятие 15: модернизация и реконструкция систем наружного освещения </t>
  </si>
  <si>
    <t>Мероприятие 16: обеспечение жильем отдельных категорий граждан</t>
  </si>
  <si>
    <t>2.1.6.8</t>
  </si>
  <si>
    <t>1.1.9.4</t>
  </si>
  <si>
    <t>Ключевое событие 3: выполнение требований антитеррористической защищенности общеобразовательных организаций (ограждение территории МБОУ СШ №8 )</t>
  </si>
  <si>
    <t>Предоставление субсидии на компенсацию затрат, возникающих при предоставлении услуг льготным категориям граждан по помывке в общих отделениях бань</t>
  </si>
  <si>
    <t xml:space="preserve">Расширение дверных проемов, заменена напольных покрытий, благоустройство  территории, заменена сантехники, установка перил, навесов, пандусов </t>
  </si>
  <si>
    <t>Проведение реконструкции и капитального ремонта объектов  учреждений физической культуры и спорта</t>
  </si>
  <si>
    <t>областной бюджет, тыс.рублей</t>
  </si>
  <si>
    <t>внебюджетные источники, тыс.рублей</t>
  </si>
  <si>
    <t>в том числе областной бюджет, тыс.рублей</t>
  </si>
  <si>
    <t>федеральный бюджет, тыс.рублей</t>
  </si>
  <si>
    <t>Приобретение жилья для Ветеранов ВОВ, инвалидам и ветеранам боевых действий, инвалидам и семьям, имеющим детей-инвалидов и др.категорий граждан</t>
  </si>
  <si>
    <t>Показатель: количество семей, улучшивших жилищные условия, члены которых относятся к отдельным категориям граждан, единиц</t>
  </si>
  <si>
    <t>Проведение ремонта и капитального ремонта муниципальных учреждений культуры</t>
  </si>
  <si>
    <t>Ключевое событие 7: организация станкостроительного производства ООО "Интермаш"</t>
  </si>
  <si>
    <t>2018-2024</t>
  </si>
  <si>
    <r>
      <t>Показатель 8:</t>
    </r>
    <r>
      <rPr>
        <sz val="14"/>
        <rFont val="Times New Roman"/>
        <family val="1"/>
      </rPr>
      <t xml:space="preserve"> доля детей в возрасте от 5 до 18 лет, охваченных дополнительным образованием, %</t>
    </r>
  </si>
  <si>
    <r>
      <t>Показатель 7:</t>
    </r>
    <r>
      <rPr>
        <sz val="14"/>
        <rFont val="Times New Roman"/>
        <family val="1"/>
      </rPr>
      <t xml:space="preserve"> доля ликвидированных несанкционированных свалок к общему количеству несанкционированных свалок, %</t>
    </r>
  </si>
  <si>
    <t>Мероприятие 15: проведение рекультивации земель, находящихся в муниципальной собственности, нарушенных при складировании и захоронении отходов производства и потребления</t>
  </si>
  <si>
    <t>3.1.15.</t>
  </si>
  <si>
    <t>2019-2023</t>
  </si>
  <si>
    <t>да</t>
  </si>
  <si>
    <t>Показатель: наличие государственной экологической экспертизы проекта по рекультивации земель, находящихся в муниципальной собственности, нарушенных при складировании и захоронении отходов производства и потребления, да/нет</t>
  </si>
  <si>
    <r>
      <t>Показатель 8:</t>
    </r>
    <r>
      <rPr>
        <sz val="14"/>
        <rFont val="Times New Roman"/>
        <family val="1"/>
      </rPr>
      <t xml:space="preserve"> доля протяженности дорожной сети городских агломераций, соответствующих нормативным требованиям к их транспортно-эксплуатационному состоянию (городской округ город Елец), %</t>
    </r>
  </si>
  <si>
    <r>
      <t>Показатель 9:</t>
    </r>
    <r>
      <rPr>
        <sz val="14"/>
        <rFont val="Times New Roman"/>
        <family val="1"/>
      </rPr>
      <t xml:space="preserve"> снижение количества мест концентрации дорожно-транспортных происшествий (аварийно-опасных участков) на дорожной сети городской агломерации (городской округ город Елец), %</t>
    </r>
  </si>
  <si>
    <r>
      <t>Индикатор 6:</t>
    </r>
    <r>
      <rPr>
        <sz val="14"/>
        <rFont val="Times New Roman"/>
        <family val="1"/>
      </rPr>
      <t xml:space="preserve"> доля среднесписочной численности работников (без внешних совместителей) малых и средних предприятий - юридических лиц в среднесписочной численности работников (без внешних совместителей) всех предприятий и организаций, %</t>
    </r>
  </si>
  <si>
    <t>-</t>
  </si>
  <si>
    <r>
      <t>Показатель 2:</t>
    </r>
    <r>
      <rPr>
        <sz val="14"/>
        <rFont val="Times New Roman"/>
        <family val="1"/>
      </rPr>
      <t xml:space="preserve"> доля муниципальных закупок, участниками которых являются только субъекты малого предпринимательства и социально ориентированные некоммерческие организации, %</t>
    </r>
  </si>
  <si>
    <t>&gt; 5</t>
  </si>
  <si>
    <t>Показатель: увеличение количества мероприятий, направленных на повышение информационной открытости деятельности органов местного самоуправления в СМИ и сети Интернет, % к предыдущему году</t>
  </si>
  <si>
    <t>ООО "Интермаш"</t>
  </si>
  <si>
    <t>Ключевое событие 8: создание участка мехобработки клапанной аппаратуры ПАО "Елецгидроагрегат"</t>
  </si>
  <si>
    <t>ПАО "Елецгидроагрегат"</t>
  </si>
  <si>
    <t>Показатель: количество реализованных проектов, направленных на популяризацию туристических продуктов городского округа город Елец, единиц</t>
  </si>
  <si>
    <t>2.1.6</t>
  </si>
  <si>
    <t>3.1</t>
  </si>
  <si>
    <t>Финансовое обеспечение муниципального задания МБУ "ЕТРК" и МАУ  "Красное знамя" на выполнение муниципальных услуг</t>
  </si>
  <si>
    <t>3.1.2</t>
  </si>
  <si>
    <t>Мероприятие 2: обеспечение эффективного функционирования механизмов обратной связи между органами местного самоуправления и населением</t>
  </si>
  <si>
    <t>Показатель: увеличение доли социально активных пользователей Интернета, использующих для получения информации программное обеспечение органов местного самоуправления, % от общей численности населения города Ельца</t>
  </si>
  <si>
    <t>3.1.3</t>
  </si>
  <si>
    <t>Мероприятие 3: обеспечение бесперебойного функционирования структурного подразделения органа местного самоуправления</t>
  </si>
  <si>
    <t>Показатель: доля исполненных функций, оказываемых в соответствии с Положением о комитете информационных технологий и аналитики, % от общего числа функций</t>
  </si>
  <si>
    <t>3.1.4</t>
  </si>
  <si>
    <t>Мероприятие 4:  управление муниципальными финансами</t>
  </si>
  <si>
    <t>Мероприятие 5: повышение качества финансового менеджмента главных распорядителей бюджетных средств</t>
  </si>
  <si>
    <t xml:space="preserve">Показатель: исполнение городского бюджета по доходам без учета безвозмездных поступлений к утвержденному плану, % </t>
  </si>
  <si>
    <t>Показатель: средний индекс качества финансового менеджмента главных распорядителей средств городского бюджета, балл</t>
  </si>
  <si>
    <t>3.1.5</t>
  </si>
  <si>
    <t>3.1.6</t>
  </si>
  <si>
    <t>Исполнение обязательств города по выплате процентных платежей по муниципальному долгу города</t>
  </si>
  <si>
    <t>Показатель: объем просроченной задолженности по долговым обязательствам, рублей</t>
  </si>
  <si>
    <t>3.1.7</t>
  </si>
  <si>
    <t>Мероприятие 6:  управление муниципальным долгом</t>
  </si>
  <si>
    <t>Мероприятие 7: обеспечение деятельности аппарата управления</t>
  </si>
  <si>
    <t>Показатель: отсутствие просроченной дебиторской и кредиторской задолженности в бюджет расходов на содержание аппарата управления, рублей</t>
  </si>
  <si>
    <t>3.1.8</t>
  </si>
  <si>
    <t>Мероприятие 8: обеспечение деятельности муниципальных учреждений</t>
  </si>
  <si>
    <t>Административно-хозяйственное обеспечение деятельности органов местного самоуправления через финансовое обеспечение деятельности МКУ "АХСОМС" и МКУ "УКС"</t>
  </si>
  <si>
    <t>Показатель: освоение бюджетной сметы по административно-хозяйственному обеспечению деятельности органов местного самоуправления, %</t>
  </si>
  <si>
    <t>3.1.9</t>
  </si>
  <si>
    <t>Мероприятие 9: выплата доплаты к пенсии пенсионерам из числа муниципальных служащих</t>
  </si>
  <si>
    <t>Произведение  доплаты к пенсии пенсионерам из числа муниципальных служащих</t>
  </si>
  <si>
    <t>Показатель: исполнение публичных нормативных обязательств по выплате доплаты к пенсии пенсионерам из числа муниципальных служащих, %</t>
  </si>
  <si>
    <t>3.1.10</t>
  </si>
  <si>
    <t>Мероприятие 10: проведение общегородских мероприятий</t>
  </si>
  <si>
    <t>Показатель: освоение бюджетной сметы по финансовому обеспечению общегородских мероприятий, %</t>
  </si>
  <si>
    <t>3.1.11</t>
  </si>
  <si>
    <t>Мероприятие 11: эффективное использование муниципального имущества</t>
  </si>
  <si>
    <t>Показатель: количество объектов муниципальной недвижимости, в отношении которых осуществлена государственная регистрация прав, единиц</t>
  </si>
  <si>
    <t>3.1.12</t>
  </si>
  <si>
    <t>Мероприятие 12: содержание муниципальной казны</t>
  </si>
  <si>
    <t>Сокращение расходов бюджета на содержание муниципальной казны через передачу имущества в аренду; приватизацию имущества; списание снесенных ветхих, аварийных объектов</t>
  </si>
  <si>
    <t>Показатель: количество пустующих муниципальных помещений, единиц</t>
  </si>
  <si>
    <t>3.1.13</t>
  </si>
  <si>
    <t>Мероприятие 13: строительство, проведение реконструкции и капитального ремонта муниципальных объектов</t>
  </si>
  <si>
    <t>Проведение ремонтных  и ремонтно-строительных работ на объектах, находящихся в муниципальной казне и в оперативном управлении органов местного самоуправления</t>
  </si>
  <si>
    <t>Показатель: количество объектов, подлежащих ремонту, единиц</t>
  </si>
  <si>
    <t xml:space="preserve">Показатель: удельная величина потребления электрической энергии муниципальными бюджетными учреждениями, кВт*ч/чел. </t>
  </si>
  <si>
    <t xml:space="preserve">Показатель: удельная величина потребления тепловой энергии муниципальными бюджетными учреждениями, Гкал/кв.м </t>
  </si>
  <si>
    <t>Показатель и его целевое значение, ожидаемый результат реализации мероприятия</t>
  </si>
  <si>
    <r>
      <t>Индикатор 1</t>
    </r>
    <r>
      <rPr>
        <sz val="14"/>
        <rFont val="Times New Roman"/>
        <family val="1"/>
      </rPr>
      <t>: рождаемость населения, на 1000 человек</t>
    </r>
  </si>
  <si>
    <r>
      <t>Индикатор 3</t>
    </r>
    <r>
      <rPr>
        <sz val="14"/>
        <rFont val="Times New Roman"/>
        <family val="1"/>
      </rPr>
      <t>: естественная убыль населения,  на 1000 человек</t>
    </r>
  </si>
  <si>
    <r>
      <t>Индикатор 6</t>
    </r>
    <r>
      <rPr>
        <sz val="14"/>
        <rFont val="Times New Roman"/>
        <family val="1"/>
      </rPr>
      <t>: обеспеченность жильем, кв.метров на 1 человека</t>
    </r>
  </si>
  <si>
    <r>
      <t>Показатель 2</t>
    </r>
    <r>
      <rPr>
        <sz val="14"/>
        <rFont val="Times New Roman"/>
        <family val="1"/>
      </rPr>
      <t>: доля выпускников  муниципальных общеобразовательных учреждений, не получивших  аттестат о среднем образовании, в общей численности выпускников муниципальных  общеобразовательных учреждений, %</t>
    </r>
  </si>
  <si>
    <t xml:space="preserve">Предоставление общедоступного и бесплатного дошкольного образования путем финансового обеспечения деятельности 30 дошкольных учреждений города  </t>
  </si>
  <si>
    <t>Организация и проведение городских мероприятий, расходы на обеспечение функций управления культуры администрации городского округа город Елец</t>
  </si>
  <si>
    <t>Организация музейного и библиотечного обслуживания населения, организация досуга населения, развитие народного художественного творчества, организация предоставления услуг по дополнительному образованию, повышение квалификации работников учреждений культуры</t>
  </si>
  <si>
    <t>Размещение информа-ционных материалов, проведение тематических столов, форумов,  организация и проведение мероприятий, способствующих развитию гражданских инициатив</t>
  </si>
  <si>
    <t xml:space="preserve">Создание условий для социализации и саморе-ализации молодых людей, развития и совершен-ствования системы патри-отического воспитания молодежи посредством организации мероприятий, направленных на повыше-ние гражданской активно-сти, ответственности и др. </t>
  </si>
  <si>
    <t>Мероприятие 1: повышение квалификации педагогических работников и переподготовка руково-дителей муниципальных образовательных учреждений</t>
  </si>
  <si>
    <t>Мероприятие 5: обеспечение условий для обучения, воспитания и содержания детей в муници-пальных дошкольных образовательных учреждениях, реализующих программу дошкольного образования</t>
  </si>
  <si>
    <t>Ключевое событие 4: проведение ремонтных работ для подготовки к новому учебному году</t>
  </si>
  <si>
    <t>Привлечение различных возрастных групп населе-ния к занятиям физической культурой и спортом посредством  организации и проведения массовых физкультурных и спортивных мероприятий</t>
  </si>
  <si>
    <t>Создание условий для эффективного функциони-рования муниципальных спортивных учреждений через финансовое обеспечение деятельности 6 учреждений физической культуры и спорта</t>
  </si>
  <si>
    <t>1.3.1</t>
  </si>
  <si>
    <t>Мероприятие 1: профилактика терроризма и экстремизма</t>
  </si>
  <si>
    <t>Обеспечение защиты населения и территории городского округа город Елец от террористических угроз посредством доведения информации до жителей города</t>
  </si>
  <si>
    <t>Цель 3: повышение эффективности системы муниципального управления</t>
  </si>
  <si>
    <r>
      <t>Задача 3.1:</t>
    </r>
    <r>
      <rPr>
        <sz val="14"/>
        <rFont val="Times New Roman"/>
        <family val="1"/>
      </rPr>
      <t xml:space="preserve"> повышение эффективности деятельности органов местного самоуправления города Ельца</t>
    </r>
  </si>
  <si>
    <t>1.1.19</t>
  </si>
  <si>
    <t xml:space="preserve">Показатель: доля доступных для инвалидов и других маломобильных групп населения приоритетных объектов социальной, транспортной инфраструктуры в общем количестве приоритетных объектов, % </t>
  </si>
  <si>
    <t>1.1.20</t>
  </si>
  <si>
    <t>Создание условий для предоставления общедоступного и бесплатного общего образования всех ступеней путем финансового обеспечения деятельности 13 общеобразовательных учреждений города</t>
  </si>
  <si>
    <t>Показатель: доля объемов тепловой энергии, потребляемой в многоквартирных домах,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муниципального образования, %</t>
  </si>
  <si>
    <t>Создание новых производств, рабочих мест, техническое перевооружение действующих предприятий, выпуск новой продукции</t>
  </si>
  <si>
    <t xml:space="preserve">Ключевое событие 1: реализация инвестицонного проекта по развитию агропромышленного комплекса на территории ОЭЗ РУ ППТ «Елецпром» ОАО "Куриное царство" </t>
  </si>
  <si>
    <t>Мероприятие 19: формирование условий для бесприпятственного доступа инвалидов и других маломобильных групп населения к приоритетным объектам и услугам в сфере образования, культуры, физической культуры и спорта, транспорта</t>
  </si>
  <si>
    <t>Мероприятие 20: проведение капитального ремонта зданий ФГБОУ «ЕГУ им. И.А. Бунина»</t>
  </si>
  <si>
    <t>Приведение в надлежащее состояние здания ФОКа  и учебного корпуса №3</t>
  </si>
  <si>
    <t>ФГБОУ «ЕГУ им. И.А. Бунина»</t>
  </si>
  <si>
    <t>Федеральный бюджет, тыс.рублей</t>
  </si>
  <si>
    <t xml:space="preserve">1.2. </t>
  </si>
  <si>
    <r>
      <t>Задача 1.2:</t>
    </r>
    <r>
      <rPr>
        <sz val="14"/>
        <rFont val="Times New Roman"/>
        <family val="1"/>
      </rPr>
      <t xml:space="preserve"> обеспечение населения города Ельца комфортными условиями жизни</t>
    </r>
  </si>
  <si>
    <t xml:space="preserve"> - тепловая энергия, Гкал на 1 кв.метр общей площади</t>
  </si>
  <si>
    <t xml:space="preserve"> - горячая вода, куб.метров на 1 проживающего</t>
  </si>
  <si>
    <t xml:space="preserve"> - холодная вода, куб.метров на 1 проживающего</t>
  </si>
  <si>
    <t xml:space="preserve"> - природный газ, куб.метров на 1 проживающего</t>
  </si>
  <si>
    <t>Проведение ремонта и капитального ремонта дорог и тротуаров, дворовых территорий, установка и содержание дорожных знаков, обустройство пешеходных переходов и др.</t>
  </si>
  <si>
    <t>Показатель: протяженность автомобильных дорог общего пользования местного значения, не отвечающих нормативным требованиям, км</t>
  </si>
  <si>
    <t>1.2.2</t>
  </si>
  <si>
    <t>Показатель: количество садоводческих маршрутов, единиц</t>
  </si>
  <si>
    <t>1.2.3</t>
  </si>
  <si>
    <t>Мероприятие 16: оказание поддержки социально ориентированным некоммерческим организациям (СО НКО)</t>
  </si>
  <si>
    <t>Мероприятие 2: организация транспортного обслуживания населения</t>
  </si>
  <si>
    <t>1.2.5</t>
  </si>
  <si>
    <t>Поддержание в надлежащем состоянии территории городского округа город Елец</t>
  </si>
  <si>
    <t xml:space="preserve">Показатель: доля ликвидированных несанкционированных свалок к общему числу несанкционированных свалок, % </t>
  </si>
  <si>
    <t>1.2.6</t>
  </si>
  <si>
    <t>1.2.7</t>
  </si>
  <si>
    <t>Показатель: доля своевременно рассмотренных жалоб, поступивших от потребителей жилищно-коммунальных услуг, %</t>
  </si>
  <si>
    <t>Расходы на обеспечение функций комитета по коммунальному хозяйству администрации городского округа город Елец</t>
  </si>
  <si>
    <t>1.2.8</t>
  </si>
  <si>
    <t>Своевременное обеспечение городского округа город Елец документами территориального планирования</t>
  </si>
  <si>
    <t>Показатель: объем разработанной проектной документации, необходимой для градостроительной деятельности, единиц</t>
  </si>
  <si>
    <t>1.2.9</t>
  </si>
  <si>
    <t>Выполнение проектно-сметной документации по благоустройству и благоустройство мкр.Эльта, ул.Черокманова, ул.Юбилейная и др.</t>
  </si>
  <si>
    <t>Показатель: количество благоустроенных дворовых территорий, единиц</t>
  </si>
  <si>
    <t>1.2.10</t>
  </si>
  <si>
    <t>Показатель: количество благоустроенных общественных территорий, единиц</t>
  </si>
  <si>
    <t>1.2.11</t>
  </si>
  <si>
    <t>Показатель: ввод в действие многоквартирных жилых домов, тыс.кв.метров</t>
  </si>
  <si>
    <t>Перевод малоэтажных многоквартирных домов на индивидуальное отопление</t>
  </si>
  <si>
    <t>1.2.12</t>
  </si>
  <si>
    <t>1.2.13</t>
  </si>
  <si>
    <t xml:space="preserve">Замена дверных и оконных блоков на энергоэффективные или с повышенными теплоизоляционными характеристиками </t>
  </si>
  <si>
    <t>1.2.14</t>
  </si>
  <si>
    <t>1.3</t>
  </si>
  <si>
    <r>
      <t>Задача 1.3:</t>
    </r>
    <r>
      <rPr>
        <sz val="14"/>
        <rFont val="Times New Roman"/>
        <family val="1"/>
      </rPr>
      <t xml:space="preserve"> обеспечение безопасности жизнедеятельности и защита населения города Ельца от чрезвычайных ситуаций природного и техногенного характера</t>
    </r>
  </si>
  <si>
    <t>Показатель: доля преступлений террористического и экстремистского характера от общего количества зарегистрированных реступлений на территории городского округа город Елец, %</t>
  </si>
  <si>
    <t>Мероприятие 2: обеспечение профилактики, предупреждения и ликвидации чрезвычайных ситуаций, угрожающих безопасности жизнедеятельности населения</t>
  </si>
  <si>
    <t xml:space="preserve">Показатель: уровень фактической обеспеченности учреждениями культуры от нормативной потребности:
- парками культуры и отдыха, % </t>
  </si>
  <si>
    <t xml:space="preserve"> - библиотеками, % </t>
  </si>
  <si>
    <t xml:space="preserve"> - учреждениями культурно-досугового типа, %</t>
  </si>
  <si>
    <t>Показатель: количество детей школьного возраста до 15 лет (включительно), охваченных организованным отдыхом в профильных палаточных лагерях, многодневных походах, экспедициях, человек</t>
  </si>
  <si>
    <t>Обеспечение готовности МБУ «Аварийно-спасательная служба» города Ельца и МКУ «Управление гражданской защиты  города Ельца» к выполнению задач по предотвращению ЧС и минимизации и ликвидации последствий ЧС</t>
  </si>
  <si>
    <t>Показатель: количество чрезвычайных ситуаций природного и техногенного характера, % к предыдущему году</t>
  </si>
  <si>
    <t>2</t>
  </si>
  <si>
    <t>2.1</t>
  </si>
  <si>
    <r>
      <t>Задача 2.1:</t>
    </r>
    <r>
      <rPr>
        <sz val="14"/>
        <rFont val="Times New Roman"/>
        <family val="1"/>
      </rPr>
      <t xml:space="preserve"> создание условий для повышения экономического потенциала города Ельца</t>
    </r>
  </si>
  <si>
    <t>Показатель: количество вновь зарегистрированных субъектов малого и среднего предпринимательства, единиц</t>
  </si>
  <si>
    <t>Мероприятие 3: организация мероприятий туристской направленности и участие в региональных и международных мероприятиях туристической направленности</t>
  </si>
  <si>
    <t>Мероприятие 4: подготовка, издание (выпуск) и распространение материалов, рекламирующих туристские ресурсы города</t>
  </si>
  <si>
    <t>Мероприятие 5: реализация инвестиционных проектов, направленных на развитие промышленного сектора на территории города</t>
  </si>
  <si>
    <t xml:space="preserve">Мероприятие 6: реализация инвестиционных проектов в сфере туризма  </t>
  </si>
  <si>
    <t>Показатель: доля субъектов малого и среднего предпринимательства, осуществляющих деятельность по приоритетным направлениям, %</t>
  </si>
  <si>
    <t>Реализация различных проектов, участия в фестивалях, выставках, форумах, организации событийных фестивалей, взнос в Ассоциацию малых туристских городов</t>
  </si>
  <si>
    <t>Показатель: объем инвестиций, привлеченных в особые экономические зоны регионального уровня, млн.рублей</t>
  </si>
  <si>
    <t>2.1.4</t>
  </si>
  <si>
    <t>Показатель: внутренний и въездной туристический поток, тыс.человек</t>
  </si>
  <si>
    <t xml:space="preserve">Изготовление и печать материалов и полиграфической продукции с целью продвижения туристского продукта города </t>
  </si>
  <si>
    <t>2.1.5</t>
  </si>
  <si>
    <t>3</t>
  </si>
  <si>
    <t>Модернизация, техническое перевооружение, расширение производств, освоение новых видов продукции, строительство новых объектов</t>
  </si>
  <si>
    <t>Ключевое событие 2:  реализация инвестиционных проектов резидентов индустриального парка «Созидатель»</t>
  </si>
  <si>
    <t>Резиденты индустриального парка "Созидатель"</t>
  </si>
  <si>
    <t xml:space="preserve">Ключевое событие 5: модернизация завода с увеличением мощности по приемке свеклы с 6 до 8 тыс.т. в сутки  ООО "Агроснабсахар" </t>
  </si>
  <si>
    <t>ООО "Агроснабсахар"</t>
  </si>
  <si>
    <t>Ключевое событие 6: реконструкция панельного цеха с заменой оборудования ОАО ЗСМ "Елецкий"</t>
  </si>
  <si>
    <t>ОАО ЗСМ "Елецкий"</t>
  </si>
  <si>
    <t>1.1.14</t>
  </si>
  <si>
    <t>Мероприятие 14: совершенствование системы управления развитием культуры и искусства</t>
  </si>
  <si>
    <t>Показатель: количество проведенных культурных и досуговых мероприятий, единиц</t>
  </si>
  <si>
    <t>1.1.15</t>
  </si>
  <si>
    <t xml:space="preserve">Мероприятие 15: организация строительства, проведение реконструкции и капитального ремонта объектов учреждений  культуры </t>
  </si>
  <si>
    <t xml:space="preserve">Показатель: количество зданий  (объектов) муниципальных учреждений культуры, которые требуют ремонта, капитального ремонта, реконструкции, единиц </t>
  </si>
  <si>
    <t>1.1.15.1</t>
  </si>
  <si>
    <t>1.1.9.3</t>
  </si>
  <si>
    <t>Ключевое событие 2: ремонтно-реставрационные работы МБУК "Елецкий городской краеведческий музей"</t>
  </si>
  <si>
    <t>1.1.15.2</t>
  </si>
  <si>
    <t>1.1.15.3</t>
  </si>
  <si>
    <t>1.1.15.4</t>
  </si>
  <si>
    <t>1.1.16</t>
  </si>
  <si>
    <t xml:space="preserve">Показатель: количество жителей города, участвующих в мероприятиях, проектах, программах СО НКО и иных гражданских инициативах, реализуемых при поддержке администрации города, % </t>
  </si>
  <si>
    <t>1.1.17</t>
  </si>
  <si>
    <t xml:space="preserve">Мероприятие 17: формирование медиапространства, способствующего развитию гражданских инициатив </t>
  </si>
  <si>
    <t xml:space="preserve">Показатель: удельный вес жителей города, информированных о деятельности СО НКО, % </t>
  </si>
  <si>
    <t>1.1.18</t>
  </si>
  <si>
    <t>Мероприятие 18: организация мероприятий в сфере молодежной политики</t>
  </si>
  <si>
    <t>Показатель: доля молодых людей, принявших участие в мероприятиях, проводимых комитетом по делам молодежи, %</t>
  </si>
  <si>
    <t>1.3.2</t>
  </si>
  <si>
    <t>2.1.1</t>
  </si>
  <si>
    <t>Комитет экономики и развития малого и среднего предпринимательства администрации городского округа город Елец</t>
  </si>
  <si>
    <t>2.1.2</t>
  </si>
  <si>
    <t>Мероприятие 2: оказание поддержки субъектам малого и среднего предпринимательства на развитие собственного дела по приоритетным направлениям</t>
  </si>
  <si>
    <t>2.1.3</t>
  </si>
  <si>
    <t>Промышленные предприятия города</t>
  </si>
  <si>
    <t>ОАО «Куриное Царство»</t>
  </si>
  <si>
    <t>АО «Энергия»</t>
  </si>
  <si>
    <t>Цель 2: повышение экономического потенциала города Ельца</t>
  </si>
  <si>
    <t>1.</t>
  </si>
  <si>
    <t>Цель 1: повышение качества жизни населения</t>
  </si>
  <si>
    <t>1.1.</t>
  </si>
  <si>
    <r>
      <t>Индикатор 2:</t>
    </r>
    <r>
      <rPr>
        <sz val="14"/>
        <rFont val="Times New Roman"/>
        <family val="1"/>
      </rPr>
      <t xml:space="preserve"> смертность населения, на 1000 человек</t>
    </r>
  </si>
  <si>
    <r>
      <t>Индикатор 4:</t>
    </r>
    <r>
      <rPr>
        <sz val="14"/>
        <rFont val="Times New Roman"/>
        <family val="1"/>
      </rPr>
      <t xml:space="preserve"> ввод в действие жилых домов за счет всех источников финансирования, тыс.кв.метров</t>
    </r>
  </si>
  <si>
    <r>
      <t>Индикатор 5:</t>
    </r>
    <r>
      <rPr>
        <sz val="14"/>
        <rFont val="Times New Roman"/>
        <family val="1"/>
      </rPr>
      <t xml:space="preserve"> ввод в действие жилых домов за счет всех источников финансирования на 1 человека, кв.метров</t>
    </r>
  </si>
  <si>
    <t>2021 год</t>
  </si>
  <si>
    <t>2022 год</t>
  </si>
  <si>
    <t>2023 год</t>
  </si>
  <si>
    <t>2024 год</t>
  </si>
  <si>
    <t>План мероприятий по реализации Стратегии социально-экономического развития</t>
  </si>
  <si>
    <t xml:space="preserve"> городского округа город Елец Липецкой области на период до 2024 года</t>
  </si>
  <si>
    <t>69.0</t>
  </si>
  <si>
    <t>1.2.15</t>
  </si>
  <si>
    <t>2019-2024</t>
  </si>
  <si>
    <r>
      <t>Показатель 7:</t>
    </r>
    <r>
      <rPr>
        <sz val="14"/>
        <rFont val="Times New Roman"/>
        <family val="1"/>
      </rPr>
      <t xml:space="preserve"> удельный вес населения, участвующего в культурно-досуговых мероприятиях, проводимых муниципальными учреждениями культуры, %</t>
    </r>
  </si>
  <si>
    <r>
      <t>Задача 1.1:</t>
    </r>
    <r>
      <rPr>
        <sz val="14"/>
        <rFont val="Times New Roman"/>
        <family val="1"/>
      </rPr>
      <t xml:space="preserve"> повышение качества и доступности оказания услуг в сфере образования, культуры, физической культуры и спорта, молодежной политики города Ельца</t>
    </r>
  </si>
  <si>
    <t>1.1.1.</t>
  </si>
  <si>
    <t>Показатель: доля учителей и руководителей муниципальных общеобразовательных учреждений, прошедших повышение квалификации или профессиональную переподготовку, %</t>
  </si>
  <si>
    <t>Мероприятие 2: организация отдыха детей в МАУ ДОЦ г.Ельца "Белая березка"</t>
  </si>
  <si>
    <t>Мероприятие 3: организация отдыха детей на базе общеобразовательных учреждений</t>
  </si>
  <si>
    <t>Показатель: количество детей школьного возраста до 15 лет (включительно), охваченных организованным отдыхом в МАУ ДОЦ г.Ельца "Белая березка", человек</t>
  </si>
  <si>
    <t>Показатель: количество детей школьного возраста до 15 лет (включительно), охваченных организованным отдыхом на базе общеобразовательных учреждений, человек</t>
  </si>
  <si>
    <t>Мероприятие 4: организация профильных палаточных лагерей, организация и проведение многодневных походов, экспедиций образовательными учреждениями города</t>
  </si>
  <si>
    <t>2018-2019</t>
  </si>
  <si>
    <t>3.1.14</t>
  </si>
  <si>
    <t>Мероприятие 14: разработка проектов по рекультивации земель, находящихся в муниципальной собственности, нарушенных при складировании и захоронении отходов производства и потребления</t>
  </si>
  <si>
    <t>Показатель: площадь земель, находящихся в муниципальной собственности, нарушенных при складировании и захоронении отходов производства и потребления, кв.м.</t>
  </si>
  <si>
    <t>Показатель: доля детей в возрасте 1-6 лет, стоящих на учете для определния в муниципальные дошкольные образовательные учреждения, в общей численности детей в возрасте 1-6 лет, %</t>
  </si>
  <si>
    <t>Показатель: 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предметам, %</t>
  </si>
  <si>
    <t>1.1.7.</t>
  </si>
  <si>
    <t>Показатель: численность детей в возрасте 5-18 лет, получающих услуги по дополнительному образованию в сфере образования, человек</t>
  </si>
  <si>
    <t>1.1.8.</t>
  </si>
  <si>
    <t>Показатель: доля муниципальных образовательных учреждений, соответствующих современным требованиям обучения, в общем количестве муниципальных образовательных учреждений, %</t>
  </si>
  <si>
    <t>1.1.9.</t>
  </si>
  <si>
    <t>Мероприятие 8: создание условий муниципальным образовательным учреждениям для предоставления общедоступного и бесплатного дошкольного образования, общего образования всех ступеней, дополнительного образования детей</t>
  </si>
  <si>
    <t>Мероприятие 9: организация строительства, проведение реконструкции и капитального ремонта объектов образовательных учреждений</t>
  </si>
  <si>
    <t>Показатель: доля зданий объектов муниципальных учреждений образования, которые требуют ремонта, капитального ремонта, реконструкции, от общего количества зданий муниципальных учреждений образования, %</t>
  </si>
  <si>
    <t>1.1.9.1</t>
  </si>
  <si>
    <t>1.1.9.2</t>
  </si>
  <si>
    <t>Председатель</t>
  </si>
  <si>
    <t xml:space="preserve">В. Н. Никонов </t>
  </si>
  <si>
    <t xml:space="preserve"> Комитет по коммунальному хозяйству администрации городского округа город Елец</t>
  </si>
  <si>
    <t>».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</si>
</sst>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[$-FC19]d\ mmmm\ yyyy\ &quot;г.&quot;"/>
    <numFmt numFmtId="196" formatCode="000000"/>
    <numFmt numFmtId="197" formatCode="0.00000"/>
    <numFmt numFmtId="198" formatCode="0.000000"/>
    <numFmt numFmtId="199" formatCode="_(* #,##0.000_);_(* \(#,##0.0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19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9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9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92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92" fontId="3" fillId="0" borderId="17" xfId="0" applyNumberFormat="1" applyFont="1" applyBorder="1" applyAlignment="1">
      <alignment horizontal="center" vertical="top" wrapText="1"/>
    </xf>
    <xf numFmtId="192" fontId="3" fillId="0" borderId="16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92" fontId="3" fillId="0" borderId="1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192" fontId="3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92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92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192" fontId="8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192" fontId="1" fillId="0" borderId="0" xfId="0" applyNumberFormat="1" applyFont="1" applyAlignment="1">
      <alignment wrapText="1"/>
    </xf>
    <xf numFmtId="192" fontId="0" fillId="0" borderId="0" xfId="0" applyNumberFormat="1" applyAlignment="1">
      <alignment/>
    </xf>
    <xf numFmtId="0" fontId="2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wrapText="1"/>
    </xf>
    <xf numFmtId="192" fontId="3" fillId="0" borderId="16" xfId="0" applyNumberFormat="1" applyFont="1" applyFill="1" applyBorder="1" applyAlignment="1">
      <alignment horizontal="center" vertical="top" wrapText="1"/>
    </xf>
    <xf numFmtId="192" fontId="8" fillId="0" borderId="16" xfId="0" applyNumberFormat="1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 wrapText="1"/>
    </xf>
    <xf numFmtId="192" fontId="1" fillId="0" borderId="16" xfId="0" applyNumberFormat="1" applyFont="1" applyFill="1" applyBorder="1" applyAlignment="1">
      <alignment horizontal="center"/>
    </xf>
    <xf numFmtId="192" fontId="3" fillId="0" borderId="21" xfId="0" applyNumberFormat="1" applyFont="1" applyBorder="1" applyAlignment="1">
      <alignment horizontal="center" vertical="top" wrapText="1"/>
    </xf>
    <xf numFmtId="192" fontId="3" fillId="0" borderId="21" xfId="0" applyNumberFormat="1" applyFont="1" applyBorder="1" applyAlignment="1">
      <alignment vertical="top" wrapText="1"/>
    </xf>
    <xf numFmtId="192" fontId="2" fillId="0" borderId="10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 wrapText="1"/>
    </xf>
    <xf numFmtId="192" fontId="10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6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192" fontId="2" fillId="0" borderId="11" xfId="0" applyNumberFormat="1" applyFont="1" applyBorder="1" applyAlignment="1">
      <alignment horizontal="center" vertical="top"/>
    </xf>
    <xf numFmtId="192" fontId="2" fillId="0" borderId="28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187" fontId="3" fillId="0" borderId="29" xfId="58" applyNumberFormat="1" applyFont="1" applyBorder="1" applyAlignment="1">
      <alignment horizontal="center" vertical="top"/>
    </xf>
    <xf numFmtId="187" fontId="3" fillId="0" borderId="30" xfId="58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192" fontId="2" fillId="0" borderId="12" xfId="0" applyNumberFormat="1" applyFont="1" applyBorder="1" applyAlignment="1">
      <alignment horizontal="center" vertical="top" wrapText="1"/>
    </xf>
    <xf numFmtId="192" fontId="2" fillId="0" borderId="22" xfId="0" applyNumberFormat="1" applyFont="1" applyBorder="1" applyAlignment="1">
      <alignment horizontal="center" vertical="top" wrapText="1"/>
    </xf>
    <xf numFmtId="192" fontId="2" fillId="0" borderId="2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92" fontId="2" fillId="0" borderId="12" xfId="0" applyNumberFormat="1" applyFont="1" applyFill="1" applyBorder="1" applyAlignment="1">
      <alignment horizontal="center" vertical="top" wrapText="1"/>
    </xf>
    <xf numFmtId="192" fontId="2" fillId="0" borderId="22" xfId="0" applyNumberFormat="1" applyFont="1" applyFill="1" applyBorder="1" applyAlignment="1">
      <alignment horizontal="center" vertical="top" wrapText="1"/>
    </xf>
    <xf numFmtId="192" fontId="2" fillId="0" borderId="23" xfId="0" applyNumberFormat="1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192" fontId="3" fillId="0" borderId="12" xfId="0" applyNumberFormat="1" applyFont="1" applyBorder="1" applyAlignment="1">
      <alignment horizontal="center" vertical="center" wrapText="1"/>
    </xf>
    <xf numFmtId="192" fontId="3" fillId="0" borderId="22" xfId="0" applyNumberFormat="1" applyFont="1" applyBorder="1" applyAlignment="1">
      <alignment horizontal="center" vertical="center" wrapText="1"/>
    </xf>
    <xf numFmtId="192" fontId="3" fillId="0" borderId="2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top" wrapText="1"/>
    </xf>
    <xf numFmtId="192" fontId="3" fillId="0" borderId="22" xfId="0" applyNumberFormat="1" applyFont="1" applyBorder="1" applyAlignment="1">
      <alignment horizontal="center" vertical="top" wrapText="1"/>
    </xf>
    <xf numFmtId="192" fontId="3" fillId="0" borderId="23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92" fontId="5" fillId="0" borderId="36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0" fillId="0" borderId="28" xfId="0" applyFill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52" xfId="0" applyNumberFormat="1" applyFont="1" applyBorder="1" applyAlignment="1">
      <alignment horizontal="center" vertical="top" wrapText="1"/>
    </xf>
    <xf numFmtId="49" fontId="2" fillId="0" borderId="50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49" fontId="3" fillId="0" borderId="53" xfId="0" applyNumberFormat="1" applyFont="1" applyBorder="1" applyAlignment="1">
      <alignment horizontal="center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9" fontId="3" fillId="0" borderId="52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Fill="1" applyBorder="1" applyAlignment="1">
      <alignment horizontal="center" vertical="top" wrapText="1"/>
    </xf>
    <xf numFmtId="49" fontId="3" fillId="0" borderId="53" xfId="0" applyNumberFormat="1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192" fontId="9" fillId="0" borderId="10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192" fontId="4" fillId="0" borderId="12" xfId="0" applyNumberFormat="1" applyFont="1" applyBorder="1" applyAlignment="1">
      <alignment horizontal="center" vertical="top" wrapText="1"/>
    </xf>
    <xf numFmtId="192" fontId="4" fillId="0" borderId="22" xfId="0" applyNumberFormat="1" applyFont="1" applyBorder="1" applyAlignment="1">
      <alignment horizontal="center" vertical="top" wrapText="1"/>
    </xf>
    <xf numFmtId="192" fontId="4" fillId="0" borderId="2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49" fontId="5" fillId="0" borderId="42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4" xfId="0" applyFont="1" applyBorder="1" applyAlignment="1">
      <alignment horizontal="left" vertical="top" wrapText="1"/>
    </xf>
    <xf numFmtId="192" fontId="3" fillId="0" borderId="38" xfId="0" applyNumberFormat="1" applyFont="1" applyBorder="1" applyAlignment="1">
      <alignment horizontal="center" vertical="top" wrapText="1"/>
    </xf>
    <xf numFmtId="192" fontId="3" fillId="0" borderId="39" xfId="0" applyNumberFormat="1" applyFont="1" applyBorder="1" applyAlignment="1">
      <alignment horizontal="center" vertical="top" wrapText="1"/>
    </xf>
    <xf numFmtId="192" fontId="3" fillId="0" borderId="40" xfId="0" applyNumberFormat="1" applyFont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top" wrapText="1"/>
    </xf>
    <xf numFmtId="0" fontId="6" fillId="0" borderId="43" xfId="0" applyFont="1" applyBorder="1" applyAlignment="1">
      <alignment horizontal="center" vertical="top" wrapText="1"/>
    </xf>
    <xf numFmtId="192" fontId="2" fillId="0" borderId="12" xfId="0" applyNumberFormat="1" applyFont="1" applyBorder="1" applyAlignment="1">
      <alignment horizontal="center" wrapText="1"/>
    </xf>
    <xf numFmtId="192" fontId="2" fillId="0" borderId="22" xfId="0" applyNumberFormat="1" applyFont="1" applyBorder="1" applyAlignment="1">
      <alignment horizontal="center" wrapText="1"/>
    </xf>
    <xf numFmtId="192" fontId="2" fillId="0" borderId="2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2"/>
  <sheetViews>
    <sheetView tabSelected="1" view="pageBreakPreview" zoomScale="60" zoomScaleNormal="75" zoomScalePageLayoutView="0" workbookViewId="0" topLeftCell="A393">
      <selection activeCell="Q421" sqref="Q421"/>
    </sheetView>
  </sheetViews>
  <sheetFormatPr defaultColWidth="9.140625" defaultRowHeight="12.75"/>
  <cols>
    <col min="1" max="1" width="11.7109375" style="0" customWidth="1"/>
    <col min="2" max="2" width="33.7109375" style="0" customWidth="1"/>
    <col min="3" max="3" width="32.421875" style="0" customWidth="1"/>
    <col min="4" max="4" width="11.421875" style="0" customWidth="1"/>
    <col min="5" max="5" width="11.28125" style="0" customWidth="1"/>
    <col min="6" max="6" width="12.421875" style="0" customWidth="1"/>
    <col min="7" max="7" width="12.8515625" style="0" customWidth="1"/>
    <col min="8" max="9" width="11.28125" style="0" customWidth="1"/>
    <col min="10" max="10" width="11.00390625" style="0" customWidth="1"/>
    <col min="11" max="11" width="13.140625" style="0" customWidth="1"/>
    <col min="12" max="12" width="13.421875" style="0" customWidth="1"/>
    <col min="13" max="13" width="14.140625" style="0" customWidth="1"/>
    <col min="14" max="17" width="10.8515625" style="0" customWidth="1"/>
    <col min="18" max="18" width="14.7109375" style="0" customWidth="1"/>
    <col min="19" max="19" width="27.421875" style="0" customWidth="1"/>
    <col min="20" max="20" width="24.8515625" style="0" customWidth="1"/>
    <col min="22" max="22" width="18.140625" style="0" customWidth="1"/>
  </cols>
  <sheetData>
    <row r="1" spans="18:19" ht="0.75" customHeight="1">
      <c r="R1" s="287"/>
      <c r="S1" s="287"/>
    </row>
    <row r="2" spans="18:19" ht="21" customHeight="1" hidden="1">
      <c r="R2" s="13"/>
      <c r="S2" s="13"/>
    </row>
    <row r="3" spans="1:19" ht="29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ht="29.25" customHeight="1">
      <c r="A4" s="360" t="s">
        <v>419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</row>
    <row r="5" spans="1:21" ht="18">
      <c r="A5" s="360" t="s">
        <v>420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"/>
      <c r="U5" s="3"/>
    </row>
    <row r="7" spans="1:20" ht="42" customHeight="1">
      <c r="A7" s="121" t="s">
        <v>39</v>
      </c>
      <c r="B7" s="121" t="s">
        <v>40</v>
      </c>
      <c r="C7" s="121" t="s">
        <v>35</v>
      </c>
      <c r="D7" s="98" t="s">
        <v>279</v>
      </c>
      <c r="E7" s="99"/>
      <c r="F7" s="99"/>
      <c r="G7" s="99"/>
      <c r="H7" s="99"/>
      <c r="I7" s="99"/>
      <c r="J7" s="100"/>
      <c r="K7" s="98" t="s">
        <v>41</v>
      </c>
      <c r="L7" s="99"/>
      <c r="M7" s="99"/>
      <c r="N7" s="99"/>
      <c r="O7" s="99"/>
      <c r="P7" s="99"/>
      <c r="Q7" s="100"/>
      <c r="R7" s="121" t="s">
        <v>98</v>
      </c>
      <c r="S7" s="121" t="s">
        <v>34</v>
      </c>
      <c r="T7" s="1"/>
    </row>
    <row r="8" spans="1:20" ht="18" thickBot="1">
      <c r="A8" s="141"/>
      <c r="B8" s="141"/>
      <c r="C8" s="141"/>
      <c r="D8" s="24" t="s">
        <v>42</v>
      </c>
      <c r="E8" s="24" t="s">
        <v>43</v>
      </c>
      <c r="F8" s="24" t="s">
        <v>149</v>
      </c>
      <c r="G8" s="24" t="s">
        <v>415</v>
      </c>
      <c r="H8" s="24" t="s">
        <v>416</v>
      </c>
      <c r="I8" s="24" t="s">
        <v>417</v>
      </c>
      <c r="J8" s="24" t="s">
        <v>418</v>
      </c>
      <c r="K8" s="24" t="s">
        <v>42</v>
      </c>
      <c r="L8" s="24" t="s">
        <v>43</v>
      </c>
      <c r="M8" s="24" t="s">
        <v>149</v>
      </c>
      <c r="N8" s="24" t="s">
        <v>415</v>
      </c>
      <c r="O8" s="24" t="s">
        <v>416</v>
      </c>
      <c r="P8" s="24" t="s">
        <v>417</v>
      </c>
      <c r="Q8" s="24" t="s">
        <v>418</v>
      </c>
      <c r="R8" s="141"/>
      <c r="S8" s="141"/>
      <c r="T8" s="1"/>
    </row>
    <row r="9" spans="1:20" ht="24" customHeight="1">
      <c r="A9" s="351" t="s">
        <v>409</v>
      </c>
      <c r="B9" s="348" t="s">
        <v>410</v>
      </c>
      <c r="C9" s="348"/>
      <c r="D9" s="354" t="s">
        <v>280</v>
      </c>
      <c r="E9" s="355"/>
      <c r="F9" s="355"/>
      <c r="G9" s="355"/>
      <c r="H9" s="355"/>
      <c r="I9" s="355"/>
      <c r="J9" s="356"/>
      <c r="K9" s="187"/>
      <c r="L9" s="187"/>
      <c r="M9" s="187"/>
      <c r="N9" s="187"/>
      <c r="O9" s="187"/>
      <c r="P9" s="187"/>
      <c r="Q9" s="187"/>
      <c r="R9" s="187"/>
      <c r="S9" s="247"/>
      <c r="T9" s="1"/>
    </row>
    <row r="10" spans="1:20" ht="18">
      <c r="A10" s="352"/>
      <c r="B10" s="349"/>
      <c r="C10" s="349"/>
      <c r="D10" s="5">
        <v>10.5</v>
      </c>
      <c r="E10" s="5">
        <v>10.7</v>
      </c>
      <c r="F10" s="5">
        <v>10.7</v>
      </c>
      <c r="G10" s="5">
        <v>10.7</v>
      </c>
      <c r="H10" s="5">
        <v>10.7</v>
      </c>
      <c r="I10" s="5">
        <v>10.7</v>
      </c>
      <c r="J10" s="5">
        <v>10.7</v>
      </c>
      <c r="K10" s="121"/>
      <c r="L10" s="121"/>
      <c r="M10" s="121"/>
      <c r="N10" s="121"/>
      <c r="O10" s="121"/>
      <c r="P10" s="121"/>
      <c r="Q10" s="121"/>
      <c r="R10" s="121"/>
      <c r="S10" s="242"/>
      <c r="T10" s="1"/>
    </row>
    <row r="11" spans="1:20" ht="22.5" customHeight="1">
      <c r="A11" s="352"/>
      <c r="B11" s="349"/>
      <c r="C11" s="349"/>
      <c r="D11" s="357" t="s">
        <v>412</v>
      </c>
      <c r="E11" s="358"/>
      <c r="F11" s="358"/>
      <c r="G11" s="358"/>
      <c r="H11" s="358"/>
      <c r="I11" s="358"/>
      <c r="J11" s="359"/>
      <c r="K11" s="121"/>
      <c r="L11" s="121"/>
      <c r="M11" s="121"/>
      <c r="N11" s="121"/>
      <c r="O11" s="121"/>
      <c r="P11" s="121"/>
      <c r="Q11" s="121"/>
      <c r="R11" s="121"/>
      <c r="S11" s="242"/>
      <c r="T11" s="1"/>
    </row>
    <row r="12" spans="1:20" ht="18">
      <c r="A12" s="352"/>
      <c r="B12" s="349"/>
      <c r="C12" s="349"/>
      <c r="D12" s="6">
        <v>15</v>
      </c>
      <c r="E12" s="6">
        <v>15</v>
      </c>
      <c r="F12" s="6">
        <v>15</v>
      </c>
      <c r="G12" s="6">
        <v>15</v>
      </c>
      <c r="H12" s="6">
        <v>15</v>
      </c>
      <c r="I12" s="6">
        <v>15</v>
      </c>
      <c r="J12" s="6">
        <v>15</v>
      </c>
      <c r="K12" s="121"/>
      <c r="L12" s="121"/>
      <c r="M12" s="121"/>
      <c r="N12" s="121"/>
      <c r="O12" s="121"/>
      <c r="P12" s="121"/>
      <c r="Q12" s="121"/>
      <c r="R12" s="121"/>
      <c r="S12" s="242"/>
      <c r="T12" s="1"/>
    </row>
    <row r="13" spans="1:20" ht="24.75" customHeight="1">
      <c r="A13" s="352"/>
      <c r="B13" s="349"/>
      <c r="C13" s="349"/>
      <c r="D13" s="317" t="s">
        <v>281</v>
      </c>
      <c r="E13" s="318"/>
      <c r="F13" s="318"/>
      <c r="G13" s="318"/>
      <c r="H13" s="318"/>
      <c r="I13" s="318"/>
      <c r="J13" s="319"/>
      <c r="K13" s="121"/>
      <c r="L13" s="121"/>
      <c r="M13" s="121"/>
      <c r="N13" s="121"/>
      <c r="O13" s="121"/>
      <c r="P13" s="121"/>
      <c r="Q13" s="121"/>
      <c r="R13" s="121"/>
      <c r="S13" s="242"/>
      <c r="T13" s="1"/>
    </row>
    <row r="14" spans="1:20" ht="18">
      <c r="A14" s="352"/>
      <c r="B14" s="349"/>
      <c r="C14" s="349"/>
      <c r="D14" s="5">
        <v>-4.5</v>
      </c>
      <c r="E14" s="5">
        <v>-4.3</v>
      </c>
      <c r="F14" s="5">
        <v>-4.3</v>
      </c>
      <c r="G14" s="5">
        <v>-4.3</v>
      </c>
      <c r="H14" s="5">
        <v>-4.3</v>
      </c>
      <c r="I14" s="5">
        <v>-4.3</v>
      </c>
      <c r="J14" s="5">
        <v>-4.3</v>
      </c>
      <c r="K14" s="121"/>
      <c r="L14" s="121"/>
      <c r="M14" s="121"/>
      <c r="N14" s="121"/>
      <c r="O14" s="121"/>
      <c r="P14" s="121"/>
      <c r="Q14" s="121"/>
      <c r="R14" s="121"/>
      <c r="S14" s="242"/>
      <c r="T14" s="1"/>
    </row>
    <row r="15" spans="1:20" ht="39.75" customHeight="1">
      <c r="A15" s="352"/>
      <c r="B15" s="349"/>
      <c r="C15" s="349"/>
      <c r="D15" s="317" t="s">
        <v>413</v>
      </c>
      <c r="E15" s="318"/>
      <c r="F15" s="318"/>
      <c r="G15" s="318"/>
      <c r="H15" s="318"/>
      <c r="I15" s="318"/>
      <c r="J15" s="319"/>
      <c r="K15" s="121"/>
      <c r="L15" s="121"/>
      <c r="M15" s="121"/>
      <c r="N15" s="121"/>
      <c r="O15" s="121"/>
      <c r="P15" s="121"/>
      <c r="Q15" s="121"/>
      <c r="R15" s="121"/>
      <c r="S15" s="242"/>
      <c r="T15" s="1"/>
    </row>
    <row r="16" spans="1:20" ht="21.75" customHeight="1">
      <c r="A16" s="352"/>
      <c r="B16" s="349"/>
      <c r="C16" s="349"/>
      <c r="D16" s="6">
        <v>41</v>
      </c>
      <c r="E16" s="6">
        <v>53</v>
      </c>
      <c r="F16" s="6">
        <v>53</v>
      </c>
      <c r="G16" s="6">
        <v>53</v>
      </c>
      <c r="H16" s="6">
        <v>53</v>
      </c>
      <c r="I16" s="6">
        <v>53</v>
      </c>
      <c r="J16" s="6" t="s">
        <v>421</v>
      </c>
      <c r="K16" s="121"/>
      <c r="L16" s="121"/>
      <c r="M16" s="121"/>
      <c r="N16" s="121"/>
      <c r="O16" s="121"/>
      <c r="P16" s="121"/>
      <c r="Q16" s="121"/>
      <c r="R16" s="121"/>
      <c r="S16" s="242"/>
      <c r="T16" s="1"/>
    </row>
    <row r="17" spans="1:20" ht="41.25" customHeight="1">
      <c r="A17" s="352"/>
      <c r="B17" s="349"/>
      <c r="C17" s="349"/>
      <c r="D17" s="317" t="s">
        <v>414</v>
      </c>
      <c r="E17" s="318"/>
      <c r="F17" s="318"/>
      <c r="G17" s="318"/>
      <c r="H17" s="318"/>
      <c r="I17" s="318"/>
      <c r="J17" s="319"/>
      <c r="K17" s="121"/>
      <c r="L17" s="121"/>
      <c r="M17" s="121"/>
      <c r="N17" s="121"/>
      <c r="O17" s="121"/>
      <c r="P17" s="121"/>
      <c r="Q17" s="121"/>
      <c r="R17" s="121"/>
      <c r="S17" s="242"/>
      <c r="T17" s="1"/>
    </row>
    <row r="18" spans="1:20" ht="21.75" customHeight="1">
      <c r="A18" s="352"/>
      <c r="B18" s="349"/>
      <c r="C18" s="349"/>
      <c r="D18" s="5">
        <v>0.4</v>
      </c>
      <c r="E18" s="5">
        <v>0.5</v>
      </c>
      <c r="F18" s="5">
        <v>0.52</v>
      </c>
      <c r="G18" s="5">
        <v>0.52</v>
      </c>
      <c r="H18" s="5">
        <v>0.53</v>
      </c>
      <c r="I18" s="5">
        <v>0.54</v>
      </c>
      <c r="J18" s="5">
        <v>0.66</v>
      </c>
      <c r="K18" s="121"/>
      <c r="L18" s="121"/>
      <c r="M18" s="121"/>
      <c r="N18" s="121"/>
      <c r="O18" s="121"/>
      <c r="P18" s="121"/>
      <c r="Q18" s="121"/>
      <c r="R18" s="121"/>
      <c r="S18" s="242"/>
      <c r="T18" s="1"/>
    </row>
    <row r="19" spans="1:20" ht="24.75" customHeight="1">
      <c r="A19" s="352"/>
      <c r="B19" s="349"/>
      <c r="C19" s="349"/>
      <c r="D19" s="317" t="s">
        <v>282</v>
      </c>
      <c r="E19" s="318"/>
      <c r="F19" s="318"/>
      <c r="G19" s="318"/>
      <c r="H19" s="318"/>
      <c r="I19" s="318"/>
      <c r="J19" s="319"/>
      <c r="K19" s="121"/>
      <c r="L19" s="121"/>
      <c r="M19" s="121"/>
      <c r="N19" s="121"/>
      <c r="O19" s="121"/>
      <c r="P19" s="121"/>
      <c r="Q19" s="121"/>
      <c r="R19" s="121"/>
      <c r="S19" s="242"/>
      <c r="T19" s="1"/>
    </row>
    <row r="20" spans="1:20" ht="20.25" customHeight="1" thickBot="1">
      <c r="A20" s="353"/>
      <c r="B20" s="350"/>
      <c r="C20" s="350"/>
      <c r="D20" s="45">
        <v>28.5</v>
      </c>
      <c r="E20" s="47">
        <v>29</v>
      </c>
      <c r="F20" s="45">
        <v>29.3</v>
      </c>
      <c r="G20" s="45">
        <v>29.7</v>
      </c>
      <c r="H20" s="45">
        <v>29.8</v>
      </c>
      <c r="I20" s="45">
        <v>29.9</v>
      </c>
      <c r="J20" s="45">
        <v>30.1</v>
      </c>
      <c r="K20" s="166"/>
      <c r="L20" s="166"/>
      <c r="M20" s="166"/>
      <c r="N20" s="166"/>
      <c r="O20" s="166"/>
      <c r="P20" s="166"/>
      <c r="Q20" s="166"/>
      <c r="R20" s="166"/>
      <c r="S20" s="243"/>
      <c r="T20" s="1"/>
    </row>
    <row r="21" spans="1:20" ht="33.75" customHeight="1">
      <c r="A21" s="316" t="s">
        <v>411</v>
      </c>
      <c r="B21" s="271" t="s">
        <v>425</v>
      </c>
      <c r="C21" s="272"/>
      <c r="D21" s="326" t="s">
        <v>82</v>
      </c>
      <c r="E21" s="327"/>
      <c r="F21" s="327"/>
      <c r="G21" s="327"/>
      <c r="H21" s="327"/>
      <c r="I21" s="327"/>
      <c r="J21" s="328"/>
      <c r="K21" s="336" t="s">
        <v>92</v>
      </c>
      <c r="L21" s="336"/>
      <c r="M21" s="336"/>
      <c r="N21" s="336"/>
      <c r="O21" s="336"/>
      <c r="P21" s="336"/>
      <c r="Q21" s="336"/>
      <c r="R21" s="187" t="s">
        <v>214</v>
      </c>
      <c r="S21" s="247" t="s">
        <v>45</v>
      </c>
      <c r="T21" s="1"/>
    </row>
    <row r="22" spans="1:27" ht="36" customHeight="1">
      <c r="A22" s="305"/>
      <c r="B22" s="273"/>
      <c r="C22" s="274"/>
      <c r="D22" s="329"/>
      <c r="E22" s="330"/>
      <c r="F22" s="330"/>
      <c r="G22" s="330"/>
      <c r="H22" s="330"/>
      <c r="I22" s="330"/>
      <c r="J22" s="331"/>
      <c r="K22" s="340">
        <f aca="true" t="shared" si="0" ref="K22:Q22">K26+K28+K31+K33</f>
        <v>1305823.53</v>
      </c>
      <c r="L22" s="340">
        <f t="shared" si="0"/>
        <v>1002123</v>
      </c>
      <c r="M22" s="340">
        <f t="shared" si="0"/>
        <v>956016.7</v>
      </c>
      <c r="N22" s="340">
        <f t="shared" si="0"/>
        <v>956016.7</v>
      </c>
      <c r="O22" s="340">
        <f t="shared" si="0"/>
        <v>956016.7</v>
      </c>
      <c r="P22" s="340">
        <f t="shared" si="0"/>
        <v>956016.7</v>
      </c>
      <c r="Q22" s="340">
        <f t="shared" si="0"/>
        <v>956016.7</v>
      </c>
      <c r="R22" s="121"/>
      <c r="S22" s="242"/>
      <c r="T22" s="73"/>
      <c r="U22" s="73"/>
      <c r="V22" s="73"/>
      <c r="W22" s="73"/>
      <c r="X22" s="73"/>
      <c r="Y22" s="73"/>
      <c r="Z22" s="73"/>
      <c r="AA22" s="73"/>
    </row>
    <row r="23" spans="1:20" ht="10.5" customHeight="1">
      <c r="A23" s="305"/>
      <c r="B23" s="273"/>
      <c r="C23" s="274"/>
      <c r="D23" s="337"/>
      <c r="E23" s="338"/>
      <c r="F23" s="338"/>
      <c r="G23" s="338"/>
      <c r="H23" s="338"/>
      <c r="I23" s="338"/>
      <c r="J23" s="339"/>
      <c r="K23" s="340"/>
      <c r="L23" s="340"/>
      <c r="M23" s="347"/>
      <c r="N23" s="347"/>
      <c r="O23" s="347"/>
      <c r="P23" s="347"/>
      <c r="Q23" s="347"/>
      <c r="R23" s="121"/>
      <c r="S23" s="242"/>
      <c r="T23" s="1"/>
    </row>
    <row r="24" spans="1:20" ht="29.25" customHeight="1">
      <c r="A24" s="305"/>
      <c r="B24" s="273"/>
      <c r="C24" s="274"/>
      <c r="D24" s="15">
        <v>77.9</v>
      </c>
      <c r="E24" s="15">
        <v>78.1</v>
      </c>
      <c r="F24" s="15">
        <v>78.5</v>
      </c>
      <c r="G24" s="15">
        <v>78.7</v>
      </c>
      <c r="H24" s="15">
        <v>78.9</v>
      </c>
      <c r="I24" s="15">
        <v>79</v>
      </c>
      <c r="J24" s="25">
        <v>79.2</v>
      </c>
      <c r="K24" s="134" t="s">
        <v>136</v>
      </c>
      <c r="L24" s="134"/>
      <c r="M24" s="134"/>
      <c r="N24" s="134"/>
      <c r="O24" s="134"/>
      <c r="P24" s="134"/>
      <c r="Q24" s="134"/>
      <c r="R24" s="121"/>
      <c r="S24" s="242"/>
      <c r="T24" s="1"/>
    </row>
    <row r="25" spans="1:20" ht="39" customHeight="1">
      <c r="A25" s="305"/>
      <c r="B25" s="273"/>
      <c r="C25" s="274"/>
      <c r="D25" s="341" t="s">
        <v>283</v>
      </c>
      <c r="E25" s="158"/>
      <c r="F25" s="158"/>
      <c r="G25" s="158"/>
      <c r="H25" s="158"/>
      <c r="I25" s="158"/>
      <c r="J25" s="159"/>
      <c r="K25" s="134" t="s">
        <v>143</v>
      </c>
      <c r="L25" s="134"/>
      <c r="M25" s="134"/>
      <c r="N25" s="134"/>
      <c r="O25" s="134"/>
      <c r="P25" s="134"/>
      <c r="Q25" s="134"/>
      <c r="R25" s="121"/>
      <c r="S25" s="242"/>
      <c r="T25" s="1"/>
    </row>
    <row r="26" spans="1:22" ht="40.5" customHeight="1">
      <c r="A26" s="305"/>
      <c r="B26" s="273"/>
      <c r="C26" s="274"/>
      <c r="D26" s="163"/>
      <c r="E26" s="164"/>
      <c r="F26" s="164"/>
      <c r="G26" s="164"/>
      <c r="H26" s="164"/>
      <c r="I26" s="164"/>
      <c r="J26" s="165"/>
      <c r="K26" s="23">
        <f>K45+K49+K51+K53+K57+K65+K77+K81+K97+K103+K109+K116+K127+K129+K141+K145+K147+K151+K73</f>
        <v>541006.4700000001</v>
      </c>
      <c r="L26" s="23">
        <f aca="true" t="shared" si="1" ref="L26:Q26">L45+L49+L51+L53+L57+L65+L77+L81+L97+L103+L109+L116+L127+L129+L141+L145+L147+L151+L73</f>
        <v>321475.3</v>
      </c>
      <c r="M26" s="23">
        <f t="shared" si="1"/>
        <v>321369</v>
      </c>
      <c r="N26" s="23">
        <f t="shared" si="1"/>
        <v>321369</v>
      </c>
      <c r="O26" s="23">
        <f t="shared" si="1"/>
        <v>321369</v>
      </c>
      <c r="P26" s="23">
        <f t="shared" si="1"/>
        <v>321369</v>
      </c>
      <c r="Q26" s="23">
        <f t="shared" si="1"/>
        <v>321369</v>
      </c>
      <c r="R26" s="121"/>
      <c r="S26" s="242"/>
      <c r="T26" s="66"/>
      <c r="V26" s="67"/>
    </row>
    <row r="27" spans="1:20" ht="54" customHeight="1">
      <c r="A27" s="305"/>
      <c r="B27" s="273"/>
      <c r="C27" s="274"/>
      <c r="D27" s="55">
        <v>1</v>
      </c>
      <c r="E27" s="55">
        <v>1</v>
      </c>
      <c r="F27" s="55">
        <v>1</v>
      </c>
      <c r="G27" s="55">
        <v>0</v>
      </c>
      <c r="H27" s="55">
        <v>0</v>
      </c>
      <c r="I27" s="55">
        <v>0</v>
      </c>
      <c r="J27" s="64">
        <v>0</v>
      </c>
      <c r="K27" s="134" t="s">
        <v>139</v>
      </c>
      <c r="L27" s="255"/>
      <c r="M27" s="255"/>
      <c r="N27" s="255"/>
      <c r="O27" s="255"/>
      <c r="P27" s="255"/>
      <c r="Q27" s="255"/>
      <c r="R27" s="121"/>
      <c r="S27" s="242"/>
      <c r="T27" s="1"/>
    </row>
    <row r="28" spans="1:21" ht="39.75" customHeight="1">
      <c r="A28" s="305"/>
      <c r="B28" s="273"/>
      <c r="C28" s="274"/>
      <c r="D28" s="341" t="s">
        <v>93</v>
      </c>
      <c r="E28" s="342"/>
      <c r="F28" s="342"/>
      <c r="G28" s="342"/>
      <c r="H28" s="342"/>
      <c r="I28" s="342"/>
      <c r="J28" s="343"/>
      <c r="K28" s="386">
        <f aca="true" t="shared" si="2" ref="K28:Q28">K47+K59+K67+K83+K105+K120+K143+K153</f>
        <v>668270.0900000001</v>
      </c>
      <c r="L28" s="386">
        <f t="shared" si="2"/>
        <v>570922.2</v>
      </c>
      <c r="M28" s="386">
        <f t="shared" si="2"/>
        <v>570922.2</v>
      </c>
      <c r="N28" s="386">
        <f t="shared" si="2"/>
        <v>570922.2</v>
      </c>
      <c r="O28" s="386">
        <f t="shared" si="2"/>
        <v>570922.2</v>
      </c>
      <c r="P28" s="386">
        <f t="shared" si="2"/>
        <v>570922.2</v>
      </c>
      <c r="Q28" s="386">
        <f t="shared" si="2"/>
        <v>570922.2</v>
      </c>
      <c r="R28" s="121" t="s">
        <v>214</v>
      </c>
      <c r="S28" s="242" t="s">
        <v>50</v>
      </c>
      <c r="T28" s="68"/>
      <c r="U28" s="69"/>
    </row>
    <row r="29" spans="1:20" ht="18" customHeight="1">
      <c r="A29" s="305"/>
      <c r="B29" s="273"/>
      <c r="C29" s="274"/>
      <c r="D29" s="337"/>
      <c r="E29" s="338"/>
      <c r="F29" s="338"/>
      <c r="G29" s="338"/>
      <c r="H29" s="338"/>
      <c r="I29" s="338"/>
      <c r="J29" s="339"/>
      <c r="K29" s="386"/>
      <c r="L29" s="386"/>
      <c r="M29" s="386"/>
      <c r="N29" s="386"/>
      <c r="O29" s="386"/>
      <c r="P29" s="386"/>
      <c r="Q29" s="386"/>
      <c r="R29" s="121"/>
      <c r="S29" s="242"/>
      <c r="T29" s="1"/>
    </row>
    <row r="30" spans="1:20" ht="57.75" customHeight="1">
      <c r="A30" s="305"/>
      <c r="B30" s="273"/>
      <c r="C30" s="274"/>
      <c r="D30" s="15">
        <v>40.7</v>
      </c>
      <c r="E30" s="15">
        <v>43.1</v>
      </c>
      <c r="F30" s="15">
        <v>45</v>
      </c>
      <c r="G30" s="15">
        <v>47.9</v>
      </c>
      <c r="H30" s="15">
        <v>50.2</v>
      </c>
      <c r="I30" s="15">
        <v>52.6</v>
      </c>
      <c r="J30" s="25">
        <v>55</v>
      </c>
      <c r="K30" s="134" t="s">
        <v>140</v>
      </c>
      <c r="L30" s="134"/>
      <c r="M30" s="134"/>
      <c r="N30" s="134"/>
      <c r="O30" s="134"/>
      <c r="P30" s="134"/>
      <c r="Q30" s="134"/>
      <c r="R30" s="121"/>
      <c r="S30" s="242"/>
      <c r="T30" s="1"/>
    </row>
    <row r="31" spans="1:20" ht="43.5" customHeight="1">
      <c r="A31" s="305"/>
      <c r="B31" s="273"/>
      <c r="C31" s="274"/>
      <c r="D31" s="341" t="s">
        <v>94</v>
      </c>
      <c r="E31" s="342"/>
      <c r="F31" s="342"/>
      <c r="G31" s="342"/>
      <c r="H31" s="342"/>
      <c r="I31" s="342"/>
      <c r="J31" s="343"/>
      <c r="K31" s="23">
        <f aca="true" t="shared" si="3" ref="K31:Q31">K61+K69+K75+K111+K125</f>
        <v>89854</v>
      </c>
      <c r="L31" s="23">
        <f t="shared" si="3"/>
        <v>63725.5</v>
      </c>
      <c r="M31" s="23">
        <f t="shared" si="3"/>
        <v>63725.5</v>
      </c>
      <c r="N31" s="23">
        <f t="shared" si="3"/>
        <v>63725.5</v>
      </c>
      <c r="O31" s="23">
        <f t="shared" si="3"/>
        <v>63725.5</v>
      </c>
      <c r="P31" s="23">
        <f t="shared" si="3"/>
        <v>63725.5</v>
      </c>
      <c r="Q31" s="23">
        <f t="shared" si="3"/>
        <v>63725.5</v>
      </c>
      <c r="R31" s="121" t="s">
        <v>214</v>
      </c>
      <c r="S31" s="242" t="s">
        <v>45</v>
      </c>
      <c r="T31" s="70"/>
    </row>
    <row r="32" spans="1:20" ht="42.75" customHeight="1">
      <c r="A32" s="305"/>
      <c r="B32" s="273"/>
      <c r="C32" s="274"/>
      <c r="D32" s="337"/>
      <c r="E32" s="338"/>
      <c r="F32" s="338"/>
      <c r="G32" s="338"/>
      <c r="H32" s="338"/>
      <c r="I32" s="338"/>
      <c r="J32" s="339"/>
      <c r="K32" s="90" t="s">
        <v>141</v>
      </c>
      <c r="L32" s="91"/>
      <c r="M32" s="91"/>
      <c r="N32" s="91"/>
      <c r="O32" s="91"/>
      <c r="P32" s="91"/>
      <c r="Q32" s="92"/>
      <c r="R32" s="121"/>
      <c r="S32" s="242"/>
      <c r="T32" s="1"/>
    </row>
    <row r="33" spans="1:20" ht="36" customHeight="1">
      <c r="A33" s="305"/>
      <c r="B33" s="273"/>
      <c r="C33" s="274"/>
      <c r="D33" s="15">
        <v>73.3</v>
      </c>
      <c r="E33" s="15">
        <v>100</v>
      </c>
      <c r="F33" s="15">
        <v>100</v>
      </c>
      <c r="G33" s="15">
        <v>100</v>
      </c>
      <c r="H33" s="15">
        <v>100</v>
      </c>
      <c r="I33" s="15">
        <v>100</v>
      </c>
      <c r="J33" s="25">
        <v>100</v>
      </c>
      <c r="K33" s="23">
        <f>K122+K155</f>
        <v>6692.97</v>
      </c>
      <c r="L33" s="23">
        <f aca="true" t="shared" si="4" ref="L33:Q33">L122+L155</f>
        <v>46000</v>
      </c>
      <c r="M33" s="23">
        <f t="shared" si="4"/>
        <v>0</v>
      </c>
      <c r="N33" s="23">
        <f t="shared" si="4"/>
        <v>0</v>
      </c>
      <c r="O33" s="23">
        <f t="shared" si="4"/>
        <v>0</v>
      </c>
      <c r="P33" s="23">
        <f t="shared" si="4"/>
        <v>0</v>
      </c>
      <c r="Q33" s="23">
        <f t="shared" si="4"/>
        <v>0</v>
      </c>
      <c r="R33" s="121"/>
      <c r="S33" s="242"/>
      <c r="T33" s="70"/>
    </row>
    <row r="34" spans="1:20" ht="88.5" customHeight="1">
      <c r="A34" s="305"/>
      <c r="B34" s="273"/>
      <c r="C34" s="274"/>
      <c r="D34" s="344" t="s">
        <v>95</v>
      </c>
      <c r="E34" s="345"/>
      <c r="F34" s="345"/>
      <c r="G34" s="345"/>
      <c r="H34" s="345"/>
      <c r="I34" s="345"/>
      <c r="J34" s="346"/>
      <c r="K34" s="39"/>
      <c r="L34" s="40"/>
      <c r="M34" s="40"/>
      <c r="N34" s="40"/>
      <c r="O34" s="40"/>
      <c r="P34" s="40"/>
      <c r="Q34" s="41"/>
      <c r="R34" s="121" t="s">
        <v>214</v>
      </c>
      <c r="S34" s="242" t="s">
        <v>97</v>
      </c>
      <c r="T34" s="1"/>
    </row>
    <row r="35" spans="1:20" ht="43.5" customHeight="1">
      <c r="A35" s="305"/>
      <c r="B35" s="273"/>
      <c r="C35" s="274"/>
      <c r="D35" s="15">
        <v>14</v>
      </c>
      <c r="E35" s="15">
        <v>15</v>
      </c>
      <c r="F35" s="15">
        <v>16</v>
      </c>
      <c r="G35" s="15">
        <v>16</v>
      </c>
      <c r="H35" s="15">
        <v>17</v>
      </c>
      <c r="I35" s="15">
        <v>17</v>
      </c>
      <c r="J35" s="25">
        <v>17</v>
      </c>
      <c r="K35" s="39"/>
      <c r="L35" s="40"/>
      <c r="M35" s="40"/>
      <c r="N35" s="40"/>
      <c r="O35" s="40"/>
      <c r="P35" s="40"/>
      <c r="Q35" s="41"/>
      <c r="R35" s="121"/>
      <c r="S35" s="242"/>
      <c r="T35" s="1"/>
    </row>
    <row r="36" spans="1:20" ht="75.75" customHeight="1">
      <c r="A36" s="305"/>
      <c r="B36" s="273"/>
      <c r="C36" s="274"/>
      <c r="D36" s="317" t="s">
        <v>96</v>
      </c>
      <c r="E36" s="318"/>
      <c r="F36" s="318"/>
      <c r="G36" s="318"/>
      <c r="H36" s="318"/>
      <c r="I36" s="318"/>
      <c r="J36" s="319"/>
      <c r="K36" s="39"/>
      <c r="L36" s="40"/>
      <c r="M36" s="40"/>
      <c r="N36" s="40"/>
      <c r="O36" s="40"/>
      <c r="P36" s="40"/>
      <c r="Q36" s="41"/>
      <c r="R36" s="121" t="s">
        <v>214</v>
      </c>
      <c r="S36" s="242" t="s">
        <v>46</v>
      </c>
      <c r="T36" s="1"/>
    </row>
    <row r="37" spans="1:20" ht="24.75" customHeight="1">
      <c r="A37" s="305"/>
      <c r="B37" s="273"/>
      <c r="C37" s="274"/>
      <c r="D37" s="15">
        <v>5.2</v>
      </c>
      <c r="E37" s="15">
        <v>5.2</v>
      </c>
      <c r="F37" s="15">
        <v>5.2</v>
      </c>
      <c r="G37" s="15">
        <v>5.2</v>
      </c>
      <c r="H37" s="15">
        <v>2.6</v>
      </c>
      <c r="I37" s="15">
        <v>2.6</v>
      </c>
      <c r="J37" s="25">
        <v>2.6</v>
      </c>
      <c r="K37" s="39"/>
      <c r="L37" s="40"/>
      <c r="M37" s="40"/>
      <c r="N37" s="40"/>
      <c r="O37" s="40"/>
      <c r="P37" s="40"/>
      <c r="Q37" s="41"/>
      <c r="R37" s="121"/>
      <c r="S37" s="242"/>
      <c r="T37" s="1"/>
    </row>
    <row r="38" spans="1:20" ht="57.75" customHeight="1">
      <c r="A38" s="305"/>
      <c r="B38" s="273"/>
      <c r="C38" s="274"/>
      <c r="D38" s="344" t="s">
        <v>424</v>
      </c>
      <c r="E38" s="91"/>
      <c r="F38" s="91"/>
      <c r="G38" s="91"/>
      <c r="H38" s="91"/>
      <c r="I38" s="91"/>
      <c r="J38" s="92"/>
      <c r="K38" s="332"/>
      <c r="L38" s="333"/>
      <c r="M38" s="333"/>
      <c r="N38" s="333"/>
      <c r="O38" s="333"/>
      <c r="P38" s="333"/>
      <c r="Q38" s="334"/>
      <c r="R38" s="121"/>
      <c r="S38" s="242"/>
      <c r="T38" s="1"/>
    </row>
    <row r="39" spans="1:20" ht="27" customHeight="1">
      <c r="A39" s="305"/>
      <c r="B39" s="273"/>
      <c r="C39" s="274"/>
      <c r="D39" s="15">
        <v>918</v>
      </c>
      <c r="E39" s="15">
        <v>920</v>
      </c>
      <c r="F39" s="15">
        <v>920</v>
      </c>
      <c r="G39" s="15">
        <v>920</v>
      </c>
      <c r="H39" s="15">
        <v>922</v>
      </c>
      <c r="I39" s="15">
        <v>922</v>
      </c>
      <c r="J39" s="25">
        <v>924</v>
      </c>
      <c r="K39" s="335"/>
      <c r="L39" s="333"/>
      <c r="M39" s="333"/>
      <c r="N39" s="333"/>
      <c r="O39" s="333"/>
      <c r="P39" s="333"/>
      <c r="Q39" s="334"/>
      <c r="R39" s="121"/>
      <c r="S39" s="242"/>
      <c r="T39" s="1"/>
    </row>
    <row r="40" spans="1:20" ht="66.75" customHeight="1">
      <c r="A40" s="305"/>
      <c r="B40" s="273"/>
      <c r="C40" s="274"/>
      <c r="D40" s="344" t="s">
        <v>215</v>
      </c>
      <c r="E40" s="91"/>
      <c r="F40" s="91"/>
      <c r="G40" s="91"/>
      <c r="H40" s="91"/>
      <c r="I40" s="91"/>
      <c r="J40" s="92"/>
      <c r="K40" s="396"/>
      <c r="L40" s="397"/>
      <c r="M40" s="397"/>
      <c r="N40" s="397"/>
      <c r="O40" s="397"/>
      <c r="P40" s="397"/>
      <c r="Q40" s="398"/>
      <c r="R40" s="121" t="s">
        <v>214</v>
      </c>
      <c r="S40" s="242" t="s">
        <v>45</v>
      </c>
      <c r="T40" s="1"/>
    </row>
    <row r="41" spans="1:20" ht="30.75" customHeight="1" thickBot="1">
      <c r="A41" s="306"/>
      <c r="B41" s="275"/>
      <c r="C41" s="276"/>
      <c r="D41" s="51">
        <v>71.5</v>
      </c>
      <c r="E41" s="51">
        <v>73</v>
      </c>
      <c r="F41" s="51">
        <v>75</v>
      </c>
      <c r="G41" s="51">
        <v>76</v>
      </c>
      <c r="H41" s="51">
        <v>77</v>
      </c>
      <c r="I41" s="51">
        <v>78.5</v>
      </c>
      <c r="J41" s="65">
        <v>80</v>
      </c>
      <c r="K41" s="303"/>
      <c r="L41" s="399"/>
      <c r="M41" s="399"/>
      <c r="N41" s="399"/>
      <c r="O41" s="399"/>
      <c r="P41" s="399"/>
      <c r="Q41" s="400"/>
      <c r="R41" s="166"/>
      <c r="S41" s="243"/>
      <c r="T41" s="1"/>
    </row>
    <row r="42" spans="1:20" ht="18.75" customHeight="1">
      <c r="A42" s="316" t="s">
        <v>426</v>
      </c>
      <c r="B42" s="223" t="s">
        <v>289</v>
      </c>
      <c r="C42" s="223" t="s">
        <v>0</v>
      </c>
      <c r="D42" s="321" t="s">
        <v>427</v>
      </c>
      <c r="E42" s="322"/>
      <c r="F42" s="322"/>
      <c r="G42" s="322"/>
      <c r="H42" s="322"/>
      <c r="I42" s="322"/>
      <c r="J42" s="245"/>
      <c r="K42" s="323" t="s">
        <v>89</v>
      </c>
      <c r="L42" s="324"/>
      <c r="M42" s="324"/>
      <c r="N42" s="324"/>
      <c r="O42" s="324"/>
      <c r="P42" s="324"/>
      <c r="Q42" s="325"/>
      <c r="R42" s="264" t="s">
        <v>214</v>
      </c>
      <c r="S42" s="244" t="s">
        <v>45</v>
      </c>
      <c r="T42" s="1"/>
    </row>
    <row r="43" spans="1:20" ht="18.75" customHeight="1">
      <c r="A43" s="305"/>
      <c r="B43" s="111"/>
      <c r="C43" s="111"/>
      <c r="D43" s="160"/>
      <c r="E43" s="161"/>
      <c r="F43" s="161"/>
      <c r="G43" s="161"/>
      <c r="H43" s="161"/>
      <c r="I43" s="161"/>
      <c r="J43" s="162"/>
      <c r="K43" s="78">
        <f aca="true" t="shared" si="5" ref="K43:Q43">K45+K47</f>
        <v>681.3</v>
      </c>
      <c r="L43" s="79">
        <f t="shared" si="5"/>
        <v>100</v>
      </c>
      <c r="M43" s="79">
        <f t="shared" si="5"/>
        <v>100</v>
      </c>
      <c r="N43" s="79">
        <f t="shared" si="5"/>
        <v>100</v>
      </c>
      <c r="O43" s="79">
        <f t="shared" si="5"/>
        <v>100</v>
      </c>
      <c r="P43" s="79">
        <f t="shared" si="5"/>
        <v>100</v>
      </c>
      <c r="Q43" s="79">
        <f t="shared" si="5"/>
        <v>100</v>
      </c>
      <c r="R43" s="142"/>
      <c r="S43" s="96"/>
      <c r="T43" s="1"/>
    </row>
    <row r="44" spans="1:20" ht="27" customHeight="1">
      <c r="A44" s="305"/>
      <c r="B44" s="111"/>
      <c r="C44" s="111"/>
      <c r="D44" s="163"/>
      <c r="E44" s="164"/>
      <c r="F44" s="164"/>
      <c r="G44" s="164"/>
      <c r="H44" s="164"/>
      <c r="I44" s="164"/>
      <c r="J44" s="165"/>
      <c r="K44" s="131" t="s">
        <v>90</v>
      </c>
      <c r="L44" s="132"/>
      <c r="M44" s="132"/>
      <c r="N44" s="132"/>
      <c r="O44" s="132"/>
      <c r="P44" s="132"/>
      <c r="Q44" s="133"/>
      <c r="R44" s="142"/>
      <c r="S44" s="96"/>
      <c r="T44" s="1"/>
    </row>
    <row r="45" spans="1:20" ht="24.75" customHeight="1">
      <c r="A45" s="305"/>
      <c r="B45" s="111"/>
      <c r="C45" s="111"/>
      <c r="D45" s="121">
        <v>100</v>
      </c>
      <c r="E45" s="121">
        <v>100</v>
      </c>
      <c r="F45" s="121">
        <v>100</v>
      </c>
      <c r="G45" s="121">
        <v>100</v>
      </c>
      <c r="H45" s="121">
        <v>100</v>
      </c>
      <c r="I45" s="121">
        <v>100</v>
      </c>
      <c r="J45" s="121">
        <v>100</v>
      </c>
      <c r="K45" s="14">
        <v>476.9</v>
      </c>
      <c r="L45" s="6">
        <v>100</v>
      </c>
      <c r="M45" s="6">
        <v>100</v>
      </c>
      <c r="N45" s="6">
        <v>100</v>
      </c>
      <c r="O45" s="6">
        <v>100</v>
      </c>
      <c r="P45" s="6">
        <v>100</v>
      </c>
      <c r="Q45" s="6">
        <v>100</v>
      </c>
      <c r="R45" s="142"/>
      <c r="S45" s="96"/>
      <c r="T45" s="1"/>
    </row>
    <row r="46" spans="1:20" ht="27" customHeight="1">
      <c r="A46" s="305"/>
      <c r="B46" s="111"/>
      <c r="C46" s="111"/>
      <c r="D46" s="121"/>
      <c r="E46" s="121"/>
      <c r="F46" s="121"/>
      <c r="G46" s="121"/>
      <c r="H46" s="121"/>
      <c r="I46" s="121"/>
      <c r="J46" s="121"/>
      <c r="K46" s="131" t="s">
        <v>206</v>
      </c>
      <c r="L46" s="132"/>
      <c r="M46" s="132"/>
      <c r="N46" s="132"/>
      <c r="O46" s="132"/>
      <c r="P46" s="132"/>
      <c r="Q46" s="133"/>
      <c r="R46" s="142"/>
      <c r="S46" s="96"/>
      <c r="T46" s="1"/>
    </row>
    <row r="47" spans="1:20" ht="29.25" customHeight="1">
      <c r="A47" s="320"/>
      <c r="B47" s="156"/>
      <c r="C47" s="156"/>
      <c r="D47" s="121"/>
      <c r="E47" s="121"/>
      <c r="F47" s="121"/>
      <c r="G47" s="121"/>
      <c r="H47" s="121"/>
      <c r="I47" s="121"/>
      <c r="J47" s="121"/>
      <c r="K47" s="14">
        <v>204.4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3"/>
      <c r="S47" s="189"/>
      <c r="T47" s="1"/>
    </row>
    <row r="48" spans="1:20" ht="94.5" customHeight="1">
      <c r="A48" s="248" t="s">
        <v>81</v>
      </c>
      <c r="B48" s="184" t="s">
        <v>428</v>
      </c>
      <c r="C48" s="184" t="s">
        <v>15</v>
      </c>
      <c r="D48" s="98" t="s">
        <v>430</v>
      </c>
      <c r="E48" s="99"/>
      <c r="F48" s="99"/>
      <c r="G48" s="99"/>
      <c r="H48" s="99"/>
      <c r="I48" s="99"/>
      <c r="J48" s="100"/>
      <c r="K48" s="98" t="s">
        <v>36</v>
      </c>
      <c r="L48" s="99"/>
      <c r="M48" s="99"/>
      <c r="N48" s="99"/>
      <c r="O48" s="99"/>
      <c r="P48" s="99"/>
      <c r="Q48" s="100"/>
      <c r="R48" s="121" t="s">
        <v>214</v>
      </c>
      <c r="S48" s="242" t="s">
        <v>45</v>
      </c>
      <c r="T48" s="1"/>
    </row>
    <row r="49" spans="1:20" ht="36.75" customHeight="1">
      <c r="A49" s="248"/>
      <c r="B49" s="184"/>
      <c r="C49" s="184"/>
      <c r="D49" s="5">
        <v>1200</v>
      </c>
      <c r="E49" s="5">
        <v>1200</v>
      </c>
      <c r="F49" s="5">
        <v>1200</v>
      </c>
      <c r="G49" s="5">
        <v>1200</v>
      </c>
      <c r="H49" s="5">
        <v>1200</v>
      </c>
      <c r="I49" s="5">
        <v>1200</v>
      </c>
      <c r="J49" s="5">
        <v>1200</v>
      </c>
      <c r="K49" s="6">
        <v>2123.2</v>
      </c>
      <c r="L49" s="6">
        <v>1845</v>
      </c>
      <c r="M49" s="6">
        <v>1845</v>
      </c>
      <c r="N49" s="6">
        <v>1845</v>
      </c>
      <c r="O49" s="6">
        <v>1845</v>
      </c>
      <c r="P49" s="6">
        <v>1845</v>
      </c>
      <c r="Q49" s="6">
        <v>1845</v>
      </c>
      <c r="R49" s="121"/>
      <c r="S49" s="242"/>
      <c r="T49" s="1"/>
    </row>
    <row r="50" spans="1:20" ht="76.5" customHeight="1">
      <c r="A50" s="248" t="s">
        <v>83</v>
      </c>
      <c r="B50" s="184" t="s">
        <v>429</v>
      </c>
      <c r="C50" s="184" t="s">
        <v>16</v>
      </c>
      <c r="D50" s="98" t="s">
        <v>431</v>
      </c>
      <c r="E50" s="99"/>
      <c r="F50" s="99"/>
      <c r="G50" s="99"/>
      <c r="H50" s="99"/>
      <c r="I50" s="99"/>
      <c r="J50" s="100"/>
      <c r="K50" s="98" t="s">
        <v>36</v>
      </c>
      <c r="L50" s="99"/>
      <c r="M50" s="99"/>
      <c r="N50" s="99"/>
      <c r="O50" s="99"/>
      <c r="P50" s="99"/>
      <c r="Q50" s="100"/>
      <c r="R50" s="121" t="s">
        <v>214</v>
      </c>
      <c r="S50" s="242" t="s">
        <v>45</v>
      </c>
      <c r="T50" s="1"/>
    </row>
    <row r="51" spans="1:20" ht="18.75" customHeight="1">
      <c r="A51" s="248"/>
      <c r="B51" s="184"/>
      <c r="C51" s="184"/>
      <c r="D51" s="5">
        <v>6490</v>
      </c>
      <c r="E51" s="5">
        <v>6560</v>
      </c>
      <c r="F51" s="5">
        <v>6570</v>
      </c>
      <c r="G51" s="5">
        <v>6580</v>
      </c>
      <c r="H51" s="5">
        <v>6600</v>
      </c>
      <c r="I51" s="5">
        <v>6620</v>
      </c>
      <c r="J51" s="5">
        <v>6640</v>
      </c>
      <c r="K51" s="5">
        <v>5794.5</v>
      </c>
      <c r="L51" s="6">
        <v>4178</v>
      </c>
      <c r="M51" s="6">
        <v>4178</v>
      </c>
      <c r="N51" s="6">
        <v>4178</v>
      </c>
      <c r="O51" s="6">
        <v>4178</v>
      </c>
      <c r="P51" s="6">
        <v>4178</v>
      </c>
      <c r="Q51" s="6">
        <v>4178</v>
      </c>
      <c r="R51" s="121"/>
      <c r="S51" s="242"/>
      <c r="T51" s="1"/>
    </row>
    <row r="52" spans="1:20" ht="111" customHeight="1">
      <c r="A52" s="248" t="s">
        <v>48</v>
      </c>
      <c r="B52" s="184" t="s">
        <v>432</v>
      </c>
      <c r="C52" s="184" t="s">
        <v>17</v>
      </c>
      <c r="D52" s="98" t="s">
        <v>353</v>
      </c>
      <c r="E52" s="99"/>
      <c r="F52" s="99"/>
      <c r="G52" s="99"/>
      <c r="H52" s="99"/>
      <c r="I52" s="99"/>
      <c r="J52" s="100"/>
      <c r="K52" s="98" t="s">
        <v>36</v>
      </c>
      <c r="L52" s="99"/>
      <c r="M52" s="99"/>
      <c r="N52" s="99"/>
      <c r="O52" s="99"/>
      <c r="P52" s="99"/>
      <c r="Q52" s="100"/>
      <c r="R52" s="121" t="s">
        <v>214</v>
      </c>
      <c r="S52" s="242" t="s">
        <v>45</v>
      </c>
      <c r="T52" s="1"/>
    </row>
    <row r="53" spans="1:20" ht="41.25" customHeight="1">
      <c r="A53" s="248"/>
      <c r="B53" s="184"/>
      <c r="C53" s="184"/>
      <c r="D53" s="5">
        <v>640</v>
      </c>
      <c r="E53" s="5">
        <v>650</v>
      </c>
      <c r="F53" s="5">
        <v>670</v>
      </c>
      <c r="G53" s="5">
        <v>680</v>
      </c>
      <c r="H53" s="5">
        <v>690</v>
      </c>
      <c r="I53" s="5">
        <v>700</v>
      </c>
      <c r="J53" s="5">
        <v>710</v>
      </c>
      <c r="K53" s="5">
        <v>598.5</v>
      </c>
      <c r="L53" s="6">
        <v>300</v>
      </c>
      <c r="M53" s="6">
        <v>300</v>
      </c>
      <c r="N53" s="6">
        <v>300</v>
      </c>
      <c r="O53" s="6">
        <v>300</v>
      </c>
      <c r="P53" s="6">
        <v>300</v>
      </c>
      <c r="Q53" s="6">
        <v>300</v>
      </c>
      <c r="R53" s="121"/>
      <c r="S53" s="242"/>
      <c r="T53" s="1"/>
    </row>
    <row r="54" spans="1:20" ht="29.25" customHeight="1">
      <c r="A54" s="248" t="s">
        <v>84</v>
      </c>
      <c r="B54" s="184" t="s">
        <v>290</v>
      </c>
      <c r="C54" s="184" t="s">
        <v>284</v>
      </c>
      <c r="D54" s="157" t="s">
        <v>437</v>
      </c>
      <c r="E54" s="158"/>
      <c r="F54" s="158"/>
      <c r="G54" s="158"/>
      <c r="H54" s="158"/>
      <c r="I54" s="158"/>
      <c r="J54" s="159"/>
      <c r="K54" s="98" t="s">
        <v>89</v>
      </c>
      <c r="L54" s="99"/>
      <c r="M54" s="99"/>
      <c r="N54" s="99"/>
      <c r="O54" s="99"/>
      <c r="P54" s="99"/>
      <c r="Q54" s="100"/>
      <c r="R54" s="121" t="s">
        <v>214</v>
      </c>
      <c r="S54" s="242" t="s">
        <v>45</v>
      </c>
      <c r="T54" s="1"/>
    </row>
    <row r="55" spans="1:20" ht="19.5" customHeight="1">
      <c r="A55" s="248"/>
      <c r="B55" s="184"/>
      <c r="C55" s="184"/>
      <c r="D55" s="160"/>
      <c r="E55" s="161"/>
      <c r="F55" s="161"/>
      <c r="G55" s="161"/>
      <c r="H55" s="161"/>
      <c r="I55" s="161"/>
      <c r="J55" s="162"/>
      <c r="K55" s="80">
        <f aca="true" t="shared" si="6" ref="K55:P55">K57+K59+K61</f>
        <v>454394.8</v>
      </c>
      <c r="L55" s="80">
        <f t="shared" si="6"/>
        <v>363981</v>
      </c>
      <c r="M55" s="80">
        <f t="shared" si="6"/>
        <v>363981</v>
      </c>
      <c r="N55" s="80">
        <f t="shared" si="6"/>
        <v>363981</v>
      </c>
      <c r="O55" s="80">
        <f t="shared" si="6"/>
        <v>363981</v>
      </c>
      <c r="P55" s="80">
        <f t="shared" si="6"/>
        <v>363981</v>
      </c>
      <c r="Q55" s="80">
        <f>Q57+Q59+Q61</f>
        <v>363981</v>
      </c>
      <c r="R55" s="121"/>
      <c r="S55" s="242"/>
      <c r="T55" s="1"/>
    </row>
    <row r="56" spans="1:20" ht="23.25" customHeight="1">
      <c r="A56" s="248"/>
      <c r="B56" s="184"/>
      <c r="C56" s="184"/>
      <c r="D56" s="160"/>
      <c r="E56" s="161"/>
      <c r="F56" s="161"/>
      <c r="G56" s="161"/>
      <c r="H56" s="161"/>
      <c r="I56" s="161"/>
      <c r="J56" s="162"/>
      <c r="K56" s="131" t="s">
        <v>90</v>
      </c>
      <c r="L56" s="132"/>
      <c r="M56" s="132"/>
      <c r="N56" s="132"/>
      <c r="O56" s="132"/>
      <c r="P56" s="132"/>
      <c r="Q56" s="133"/>
      <c r="R56" s="121"/>
      <c r="S56" s="242"/>
      <c r="T56" s="1"/>
    </row>
    <row r="57" spans="1:20" ht="19.5" customHeight="1">
      <c r="A57" s="248"/>
      <c r="B57" s="184"/>
      <c r="C57" s="184"/>
      <c r="D57" s="160"/>
      <c r="E57" s="161"/>
      <c r="F57" s="161"/>
      <c r="G57" s="161"/>
      <c r="H57" s="161"/>
      <c r="I57" s="161"/>
      <c r="J57" s="162"/>
      <c r="K57" s="2">
        <v>79053.5</v>
      </c>
      <c r="L57" s="4">
        <v>58741</v>
      </c>
      <c r="M57" s="4">
        <v>58741</v>
      </c>
      <c r="N57" s="4">
        <v>58741</v>
      </c>
      <c r="O57" s="4">
        <v>58741</v>
      </c>
      <c r="P57" s="4">
        <v>58741</v>
      </c>
      <c r="Q57" s="4">
        <v>58741</v>
      </c>
      <c r="R57" s="121"/>
      <c r="S57" s="242"/>
      <c r="T57" s="1"/>
    </row>
    <row r="58" spans="1:20" ht="19.5" customHeight="1">
      <c r="A58" s="248"/>
      <c r="B58" s="184"/>
      <c r="C58" s="184"/>
      <c r="D58" s="163"/>
      <c r="E58" s="164"/>
      <c r="F58" s="164"/>
      <c r="G58" s="164"/>
      <c r="H58" s="164"/>
      <c r="I58" s="164"/>
      <c r="J58" s="165"/>
      <c r="K58" s="131" t="s">
        <v>206</v>
      </c>
      <c r="L58" s="132"/>
      <c r="M58" s="132"/>
      <c r="N58" s="132"/>
      <c r="O58" s="132"/>
      <c r="P58" s="132"/>
      <c r="Q58" s="133"/>
      <c r="R58" s="121"/>
      <c r="S58" s="242"/>
      <c r="T58" s="1"/>
    </row>
    <row r="59" spans="1:20" ht="19.5" customHeight="1">
      <c r="A59" s="248"/>
      <c r="B59" s="184"/>
      <c r="C59" s="184"/>
      <c r="D59" s="121">
        <v>0</v>
      </c>
      <c r="E59" s="121">
        <v>0</v>
      </c>
      <c r="F59" s="121">
        <v>0</v>
      </c>
      <c r="G59" s="141">
        <v>0</v>
      </c>
      <c r="H59" s="141">
        <v>0</v>
      </c>
      <c r="I59" s="141">
        <v>0</v>
      </c>
      <c r="J59" s="141">
        <v>0</v>
      </c>
      <c r="K59" s="32">
        <v>315741.3</v>
      </c>
      <c r="L59" s="33">
        <v>268340</v>
      </c>
      <c r="M59" s="33">
        <v>268340</v>
      </c>
      <c r="N59" s="33">
        <v>268340</v>
      </c>
      <c r="O59" s="33">
        <v>268340</v>
      </c>
      <c r="P59" s="33">
        <v>268340</v>
      </c>
      <c r="Q59" s="33">
        <v>268340</v>
      </c>
      <c r="R59" s="121"/>
      <c r="S59" s="242"/>
      <c r="T59" s="1"/>
    </row>
    <row r="60" spans="1:20" ht="21" customHeight="1">
      <c r="A60" s="248"/>
      <c r="B60" s="184"/>
      <c r="C60" s="184"/>
      <c r="D60" s="121"/>
      <c r="E60" s="121"/>
      <c r="F60" s="121"/>
      <c r="G60" s="142"/>
      <c r="H60" s="142"/>
      <c r="I60" s="142"/>
      <c r="J60" s="142"/>
      <c r="K60" s="131" t="s">
        <v>207</v>
      </c>
      <c r="L60" s="132"/>
      <c r="M60" s="132"/>
      <c r="N60" s="132"/>
      <c r="O60" s="132"/>
      <c r="P60" s="132"/>
      <c r="Q60" s="133"/>
      <c r="R60" s="121"/>
      <c r="S60" s="242"/>
      <c r="T60" s="1"/>
    </row>
    <row r="61" spans="1:20" ht="19.5" customHeight="1">
      <c r="A61" s="248"/>
      <c r="B61" s="184"/>
      <c r="C61" s="184"/>
      <c r="D61" s="121"/>
      <c r="E61" s="121"/>
      <c r="F61" s="121"/>
      <c r="G61" s="143"/>
      <c r="H61" s="143"/>
      <c r="I61" s="143"/>
      <c r="J61" s="143"/>
      <c r="K61" s="8">
        <v>59600</v>
      </c>
      <c r="L61" s="8">
        <v>36900</v>
      </c>
      <c r="M61" s="8">
        <v>36900</v>
      </c>
      <c r="N61" s="8">
        <v>36900</v>
      </c>
      <c r="O61" s="8">
        <v>36900</v>
      </c>
      <c r="P61" s="8">
        <v>36900</v>
      </c>
      <c r="Q61" s="8">
        <v>36900</v>
      </c>
      <c r="R61" s="121"/>
      <c r="S61" s="242"/>
      <c r="T61" s="1"/>
    </row>
    <row r="62" spans="1:20" ht="27" customHeight="1">
      <c r="A62" s="248" t="s">
        <v>85</v>
      </c>
      <c r="B62" s="184" t="s">
        <v>99</v>
      </c>
      <c r="C62" s="184" t="s">
        <v>302</v>
      </c>
      <c r="D62" s="157" t="s">
        <v>438</v>
      </c>
      <c r="E62" s="158"/>
      <c r="F62" s="158"/>
      <c r="G62" s="158"/>
      <c r="H62" s="158"/>
      <c r="I62" s="158"/>
      <c r="J62" s="159"/>
      <c r="K62" s="90" t="s">
        <v>89</v>
      </c>
      <c r="L62" s="91"/>
      <c r="M62" s="91"/>
      <c r="N62" s="91"/>
      <c r="O62" s="91"/>
      <c r="P62" s="91"/>
      <c r="Q62" s="92"/>
      <c r="R62" s="121" t="s">
        <v>214</v>
      </c>
      <c r="S62" s="242" t="s">
        <v>45</v>
      </c>
      <c r="T62" s="1"/>
    </row>
    <row r="63" spans="1:20" ht="22.5" customHeight="1">
      <c r="A63" s="248"/>
      <c r="B63" s="184"/>
      <c r="C63" s="184"/>
      <c r="D63" s="160"/>
      <c r="E63" s="161"/>
      <c r="F63" s="161"/>
      <c r="G63" s="161"/>
      <c r="H63" s="161"/>
      <c r="I63" s="161"/>
      <c r="J63" s="162"/>
      <c r="K63" s="18">
        <f aca="true" t="shared" si="7" ref="K63:Q63">K65+K67+K69</f>
        <v>411752</v>
      </c>
      <c r="L63" s="18">
        <f t="shared" si="7"/>
        <v>352984.7</v>
      </c>
      <c r="M63" s="18">
        <f t="shared" si="7"/>
        <v>352984.7</v>
      </c>
      <c r="N63" s="18">
        <f t="shared" si="7"/>
        <v>352984.7</v>
      </c>
      <c r="O63" s="18">
        <f t="shared" si="7"/>
        <v>352984.7</v>
      </c>
      <c r="P63" s="18">
        <f t="shared" si="7"/>
        <v>352984.7</v>
      </c>
      <c r="Q63" s="18">
        <f t="shared" si="7"/>
        <v>352984.7</v>
      </c>
      <c r="R63" s="121"/>
      <c r="S63" s="242"/>
      <c r="T63" s="1"/>
    </row>
    <row r="64" spans="1:20" ht="24" customHeight="1">
      <c r="A64" s="248"/>
      <c r="B64" s="184"/>
      <c r="C64" s="184"/>
      <c r="D64" s="160"/>
      <c r="E64" s="161"/>
      <c r="F64" s="161"/>
      <c r="G64" s="161"/>
      <c r="H64" s="161"/>
      <c r="I64" s="161"/>
      <c r="J64" s="162"/>
      <c r="K64" s="131" t="s">
        <v>90</v>
      </c>
      <c r="L64" s="132"/>
      <c r="M64" s="132"/>
      <c r="N64" s="132"/>
      <c r="O64" s="132"/>
      <c r="P64" s="132"/>
      <c r="Q64" s="133"/>
      <c r="R64" s="121"/>
      <c r="S64" s="242"/>
      <c r="T64" s="1"/>
    </row>
    <row r="65" spans="1:20" ht="21" customHeight="1">
      <c r="A65" s="248"/>
      <c r="B65" s="184"/>
      <c r="C65" s="184"/>
      <c r="D65" s="160"/>
      <c r="E65" s="161"/>
      <c r="F65" s="161"/>
      <c r="G65" s="161"/>
      <c r="H65" s="161"/>
      <c r="I65" s="161"/>
      <c r="J65" s="162"/>
      <c r="K65" s="2">
        <v>62160.7</v>
      </c>
      <c r="L65" s="4">
        <v>45261</v>
      </c>
      <c r="M65" s="4">
        <v>45261</v>
      </c>
      <c r="N65" s="4">
        <v>45261</v>
      </c>
      <c r="O65" s="4">
        <v>45261</v>
      </c>
      <c r="P65" s="4">
        <v>45261</v>
      </c>
      <c r="Q65" s="4">
        <v>45261</v>
      </c>
      <c r="R65" s="121"/>
      <c r="S65" s="242"/>
      <c r="T65" s="1"/>
    </row>
    <row r="66" spans="1:20" ht="17.25" customHeight="1">
      <c r="A66" s="248"/>
      <c r="B66" s="184"/>
      <c r="C66" s="184"/>
      <c r="D66" s="163"/>
      <c r="E66" s="164"/>
      <c r="F66" s="164"/>
      <c r="G66" s="164"/>
      <c r="H66" s="164"/>
      <c r="I66" s="164"/>
      <c r="J66" s="165"/>
      <c r="K66" s="131" t="s">
        <v>206</v>
      </c>
      <c r="L66" s="132"/>
      <c r="M66" s="132"/>
      <c r="N66" s="132"/>
      <c r="O66" s="132"/>
      <c r="P66" s="132"/>
      <c r="Q66" s="133"/>
      <c r="R66" s="121"/>
      <c r="S66" s="242"/>
      <c r="T66" s="1"/>
    </row>
    <row r="67" spans="1:20" ht="20.25" customHeight="1">
      <c r="A67" s="248"/>
      <c r="B67" s="184"/>
      <c r="C67" s="184"/>
      <c r="D67" s="121">
        <v>99.3</v>
      </c>
      <c r="E67" s="121">
        <v>99.3</v>
      </c>
      <c r="F67" s="121">
        <v>99.3</v>
      </c>
      <c r="G67" s="141">
        <v>100</v>
      </c>
      <c r="H67" s="141">
        <v>100</v>
      </c>
      <c r="I67" s="141">
        <v>100</v>
      </c>
      <c r="J67" s="141">
        <v>100</v>
      </c>
      <c r="K67" s="27">
        <v>342791.3</v>
      </c>
      <c r="L67" s="8">
        <v>302582.2</v>
      </c>
      <c r="M67" s="8">
        <v>302582.2</v>
      </c>
      <c r="N67" s="8">
        <v>302582.2</v>
      </c>
      <c r="O67" s="8">
        <v>302582.2</v>
      </c>
      <c r="P67" s="8">
        <v>302582.2</v>
      </c>
      <c r="Q67" s="8">
        <v>302582.2</v>
      </c>
      <c r="R67" s="121"/>
      <c r="S67" s="242"/>
      <c r="T67" s="1"/>
    </row>
    <row r="68" spans="1:20" ht="20.25" customHeight="1">
      <c r="A68" s="248"/>
      <c r="B68" s="184"/>
      <c r="C68" s="184"/>
      <c r="D68" s="121"/>
      <c r="E68" s="121"/>
      <c r="F68" s="121"/>
      <c r="G68" s="142"/>
      <c r="H68" s="142"/>
      <c r="I68" s="142"/>
      <c r="J68" s="142"/>
      <c r="K68" s="131" t="s">
        <v>207</v>
      </c>
      <c r="L68" s="132"/>
      <c r="M68" s="132"/>
      <c r="N68" s="132"/>
      <c r="O68" s="132"/>
      <c r="P68" s="132"/>
      <c r="Q68" s="133"/>
      <c r="R68" s="121"/>
      <c r="S68" s="242"/>
      <c r="T68" s="1"/>
    </row>
    <row r="69" spans="1:20" ht="20.25" customHeight="1">
      <c r="A69" s="248"/>
      <c r="B69" s="184"/>
      <c r="C69" s="184"/>
      <c r="D69" s="121"/>
      <c r="E69" s="121"/>
      <c r="F69" s="121"/>
      <c r="G69" s="143"/>
      <c r="H69" s="143"/>
      <c r="I69" s="143"/>
      <c r="J69" s="143"/>
      <c r="K69" s="8">
        <v>6800</v>
      </c>
      <c r="L69" s="8">
        <v>5141.5</v>
      </c>
      <c r="M69" s="8">
        <v>5141.5</v>
      </c>
      <c r="N69" s="8">
        <v>5141.5</v>
      </c>
      <c r="O69" s="8">
        <v>5141.5</v>
      </c>
      <c r="P69" s="8">
        <v>5141.5</v>
      </c>
      <c r="Q69" s="8">
        <v>5141.5</v>
      </c>
      <c r="R69" s="121"/>
      <c r="S69" s="242"/>
      <c r="T69" s="1"/>
    </row>
    <row r="70" spans="1:20" ht="30.75" customHeight="1">
      <c r="A70" s="248" t="s">
        <v>439</v>
      </c>
      <c r="B70" s="184" t="s">
        <v>101</v>
      </c>
      <c r="C70" s="184" t="s">
        <v>100</v>
      </c>
      <c r="D70" s="157" t="s">
        <v>440</v>
      </c>
      <c r="E70" s="158"/>
      <c r="F70" s="158"/>
      <c r="G70" s="158"/>
      <c r="H70" s="158"/>
      <c r="I70" s="158"/>
      <c r="J70" s="159"/>
      <c r="K70" s="90" t="s">
        <v>89</v>
      </c>
      <c r="L70" s="91"/>
      <c r="M70" s="91"/>
      <c r="N70" s="91"/>
      <c r="O70" s="91"/>
      <c r="P70" s="91"/>
      <c r="Q70" s="92"/>
      <c r="R70" s="121" t="s">
        <v>214</v>
      </c>
      <c r="S70" s="242" t="s">
        <v>45</v>
      </c>
      <c r="T70" s="1"/>
    </row>
    <row r="71" spans="1:20" ht="23.25" customHeight="1">
      <c r="A71" s="248"/>
      <c r="B71" s="184"/>
      <c r="C71" s="184"/>
      <c r="D71" s="160"/>
      <c r="E71" s="161"/>
      <c r="F71" s="161"/>
      <c r="G71" s="161"/>
      <c r="H71" s="161"/>
      <c r="I71" s="161"/>
      <c r="J71" s="162"/>
      <c r="K71" s="20">
        <f aca="true" t="shared" si="8" ref="K71:Q71">K73+K75</f>
        <v>34135.6</v>
      </c>
      <c r="L71" s="20">
        <f t="shared" si="8"/>
        <v>19801</v>
      </c>
      <c r="M71" s="20">
        <f t="shared" si="8"/>
        <v>19801</v>
      </c>
      <c r="N71" s="20">
        <f t="shared" si="8"/>
        <v>19801</v>
      </c>
      <c r="O71" s="20">
        <f t="shared" si="8"/>
        <v>19801</v>
      </c>
      <c r="P71" s="20">
        <f t="shared" si="8"/>
        <v>19801</v>
      </c>
      <c r="Q71" s="20">
        <f t="shared" si="8"/>
        <v>19801</v>
      </c>
      <c r="R71" s="121"/>
      <c r="S71" s="242"/>
      <c r="T71" s="1"/>
    </row>
    <row r="72" spans="1:20" ht="26.25" customHeight="1">
      <c r="A72" s="248"/>
      <c r="B72" s="184"/>
      <c r="C72" s="184"/>
      <c r="D72" s="160"/>
      <c r="E72" s="161"/>
      <c r="F72" s="161"/>
      <c r="G72" s="161"/>
      <c r="H72" s="161"/>
      <c r="I72" s="161"/>
      <c r="J72" s="162"/>
      <c r="K72" s="307" t="s">
        <v>90</v>
      </c>
      <c r="L72" s="308"/>
      <c r="M72" s="308"/>
      <c r="N72" s="308"/>
      <c r="O72" s="308"/>
      <c r="P72" s="308"/>
      <c r="Q72" s="309"/>
      <c r="R72" s="121"/>
      <c r="S72" s="242"/>
      <c r="T72" s="1"/>
    </row>
    <row r="73" spans="1:20" ht="23.25" customHeight="1">
      <c r="A73" s="248"/>
      <c r="B73" s="184"/>
      <c r="C73" s="184"/>
      <c r="D73" s="163"/>
      <c r="E73" s="164"/>
      <c r="F73" s="164"/>
      <c r="G73" s="164"/>
      <c r="H73" s="164"/>
      <c r="I73" s="164"/>
      <c r="J73" s="165"/>
      <c r="K73" s="16">
        <v>31135.6</v>
      </c>
      <c r="L73" s="17">
        <v>18801</v>
      </c>
      <c r="M73" s="17">
        <v>18801</v>
      </c>
      <c r="N73" s="17">
        <v>18801</v>
      </c>
      <c r="O73" s="17">
        <v>18801</v>
      </c>
      <c r="P73" s="17">
        <v>18801</v>
      </c>
      <c r="Q73" s="17">
        <v>18801</v>
      </c>
      <c r="R73" s="121"/>
      <c r="S73" s="242"/>
      <c r="T73" s="1"/>
    </row>
    <row r="74" spans="1:20" ht="23.25" customHeight="1">
      <c r="A74" s="248"/>
      <c r="B74" s="184"/>
      <c r="C74" s="184"/>
      <c r="D74" s="121">
        <v>11100</v>
      </c>
      <c r="E74" s="121">
        <v>11100</v>
      </c>
      <c r="F74" s="121">
        <v>11100</v>
      </c>
      <c r="G74" s="141">
        <v>11100</v>
      </c>
      <c r="H74" s="141">
        <v>11100</v>
      </c>
      <c r="I74" s="141">
        <v>11100</v>
      </c>
      <c r="J74" s="141">
        <v>11100</v>
      </c>
      <c r="K74" s="307" t="s">
        <v>207</v>
      </c>
      <c r="L74" s="308"/>
      <c r="M74" s="308"/>
      <c r="N74" s="308"/>
      <c r="O74" s="308"/>
      <c r="P74" s="308"/>
      <c r="Q74" s="309"/>
      <c r="R74" s="121"/>
      <c r="S74" s="242"/>
      <c r="T74" s="1"/>
    </row>
    <row r="75" spans="1:20" ht="21.75" customHeight="1">
      <c r="A75" s="248"/>
      <c r="B75" s="184"/>
      <c r="C75" s="184"/>
      <c r="D75" s="121"/>
      <c r="E75" s="121"/>
      <c r="F75" s="121"/>
      <c r="G75" s="143"/>
      <c r="H75" s="143"/>
      <c r="I75" s="143"/>
      <c r="J75" s="143"/>
      <c r="K75" s="33">
        <v>3000</v>
      </c>
      <c r="L75" s="33">
        <v>1000</v>
      </c>
      <c r="M75" s="33">
        <v>1000</v>
      </c>
      <c r="N75" s="33">
        <v>1000</v>
      </c>
      <c r="O75" s="33">
        <v>1000</v>
      </c>
      <c r="P75" s="33">
        <v>1000</v>
      </c>
      <c r="Q75" s="33">
        <v>1000</v>
      </c>
      <c r="R75" s="121"/>
      <c r="S75" s="242"/>
      <c r="T75" s="1"/>
    </row>
    <row r="76" spans="1:20" ht="137.25" customHeight="1">
      <c r="A76" s="248" t="s">
        <v>441</v>
      </c>
      <c r="B76" s="184" t="s">
        <v>444</v>
      </c>
      <c r="C76" s="301" t="s">
        <v>102</v>
      </c>
      <c r="D76" s="98" t="s">
        <v>442</v>
      </c>
      <c r="E76" s="99"/>
      <c r="F76" s="99"/>
      <c r="G76" s="99"/>
      <c r="H76" s="99"/>
      <c r="I76" s="99"/>
      <c r="J76" s="100"/>
      <c r="K76" s="98" t="s">
        <v>36</v>
      </c>
      <c r="L76" s="99"/>
      <c r="M76" s="99"/>
      <c r="N76" s="99"/>
      <c r="O76" s="99"/>
      <c r="P76" s="99"/>
      <c r="Q76" s="100"/>
      <c r="R76" s="121" t="s">
        <v>214</v>
      </c>
      <c r="S76" s="242" t="s">
        <v>45</v>
      </c>
      <c r="T76" s="1"/>
    </row>
    <row r="77" spans="1:20" ht="219" customHeight="1">
      <c r="A77" s="248"/>
      <c r="B77" s="184"/>
      <c r="C77" s="301"/>
      <c r="D77" s="5">
        <v>93.75</v>
      </c>
      <c r="E77" s="5">
        <v>93.75</v>
      </c>
      <c r="F77" s="5">
        <v>93.75</v>
      </c>
      <c r="G77" s="5">
        <v>93.75</v>
      </c>
      <c r="H77" s="5">
        <v>93.75</v>
      </c>
      <c r="I77" s="5">
        <v>93.75</v>
      </c>
      <c r="J77" s="5">
        <v>93.75</v>
      </c>
      <c r="K77" s="5">
        <v>35088.2</v>
      </c>
      <c r="L77" s="6">
        <v>26711</v>
      </c>
      <c r="M77" s="6">
        <v>26711</v>
      </c>
      <c r="N77" s="6">
        <v>26711</v>
      </c>
      <c r="O77" s="6">
        <v>26711</v>
      </c>
      <c r="P77" s="6">
        <v>26711</v>
      </c>
      <c r="Q77" s="6">
        <v>26711</v>
      </c>
      <c r="R77" s="121"/>
      <c r="S77" s="242"/>
      <c r="T77" s="1"/>
    </row>
    <row r="78" spans="1:20" ht="27.75" customHeight="1">
      <c r="A78" s="304" t="s">
        <v>443</v>
      </c>
      <c r="B78" s="110" t="s">
        <v>445</v>
      </c>
      <c r="C78" s="302" t="s">
        <v>18</v>
      </c>
      <c r="D78" s="157" t="s">
        <v>446</v>
      </c>
      <c r="E78" s="158"/>
      <c r="F78" s="158"/>
      <c r="G78" s="158"/>
      <c r="H78" s="158"/>
      <c r="I78" s="158"/>
      <c r="J78" s="159"/>
      <c r="K78" s="98" t="s">
        <v>89</v>
      </c>
      <c r="L78" s="99"/>
      <c r="M78" s="99"/>
      <c r="N78" s="99"/>
      <c r="O78" s="99"/>
      <c r="P78" s="99"/>
      <c r="Q78" s="100"/>
      <c r="R78" s="141" t="s">
        <v>214</v>
      </c>
      <c r="S78" s="95" t="s">
        <v>45</v>
      </c>
      <c r="T78" s="1"/>
    </row>
    <row r="79" spans="1:20" ht="19.5" customHeight="1">
      <c r="A79" s="305"/>
      <c r="B79" s="111"/>
      <c r="C79" s="299"/>
      <c r="D79" s="160"/>
      <c r="E79" s="161"/>
      <c r="F79" s="161"/>
      <c r="G79" s="161"/>
      <c r="H79" s="161"/>
      <c r="I79" s="161"/>
      <c r="J79" s="162"/>
      <c r="K79" s="26">
        <f>K81+K83</f>
        <v>28479.850000000006</v>
      </c>
      <c r="L79" s="26">
        <f aca="true" t="shared" si="9" ref="L79:Q79">L81+L83</f>
        <v>2922</v>
      </c>
      <c r="M79" s="26">
        <f t="shared" si="9"/>
        <v>2922</v>
      </c>
      <c r="N79" s="26">
        <f t="shared" si="9"/>
        <v>2922</v>
      </c>
      <c r="O79" s="26">
        <f t="shared" si="9"/>
        <v>2922</v>
      </c>
      <c r="P79" s="26">
        <f t="shared" si="9"/>
        <v>2922</v>
      </c>
      <c r="Q79" s="26">
        <f t="shared" si="9"/>
        <v>2922</v>
      </c>
      <c r="R79" s="142"/>
      <c r="S79" s="96"/>
      <c r="T79" s="1"/>
    </row>
    <row r="80" spans="1:20" ht="27.75" customHeight="1">
      <c r="A80" s="305"/>
      <c r="B80" s="111"/>
      <c r="C80" s="299"/>
      <c r="D80" s="163"/>
      <c r="E80" s="164"/>
      <c r="F80" s="164"/>
      <c r="G80" s="164"/>
      <c r="H80" s="164"/>
      <c r="I80" s="164"/>
      <c r="J80" s="165"/>
      <c r="K80" s="131" t="s">
        <v>90</v>
      </c>
      <c r="L80" s="132"/>
      <c r="M80" s="132"/>
      <c r="N80" s="132"/>
      <c r="O80" s="132"/>
      <c r="P80" s="132"/>
      <c r="Q80" s="133"/>
      <c r="R80" s="142"/>
      <c r="S80" s="96"/>
      <c r="T80" s="1"/>
    </row>
    <row r="81" spans="1:20" ht="18.75" customHeight="1">
      <c r="A81" s="305"/>
      <c r="B81" s="111"/>
      <c r="C81" s="299"/>
      <c r="D81" s="121">
        <v>2.7</v>
      </c>
      <c r="E81" s="121">
        <v>2.7</v>
      </c>
      <c r="F81" s="121">
        <v>2.7</v>
      </c>
      <c r="G81" s="121">
        <v>2.7</v>
      </c>
      <c r="H81" s="121">
        <v>2.7</v>
      </c>
      <c r="I81" s="121">
        <v>2.7</v>
      </c>
      <c r="J81" s="121">
        <v>2.7</v>
      </c>
      <c r="K81" s="14">
        <f>K85+K87+K91+K95</f>
        <v>27734.170000000006</v>
      </c>
      <c r="L81" s="6">
        <v>2922</v>
      </c>
      <c r="M81" s="6">
        <v>2922</v>
      </c>
      <c r="N81" s="6">
        <v>2922</v>
      </c>
      <c r="O81" s="6">
        <v>2922</v>
      </c>
      <c r="P81" s="6">
        <v>2922</v>
      </c>
      <c r="Q81" s="6">
        <v>2922</v>
      </c>
      <c r="R81" s="142"/>
      <c r="S81" s="96"/>
      <c r="T81" s="1"/>
    </row>
    <row r="82" spans="1:20" ht="18.75" customHeight="1">
      <c r="A82" s="305"/>
      <c r="B82" s="111"/>
      <c r="C82" s="299"/>
      <c r="D82" s="121"/>
      <c r="E82" s="121"/>
      <c r="F82" s="121"/>
      <c r="G82" s="121"/>
      <c r="H82" s="121"/>
      <c r="I82" s="121"/>
      <c r="J82" s="121"/>
      <c r="K82" s="131" t="s">
        <v>206</v>
      </c>
      <c r="L82" s="132"/>
      <c r="M82" s="132"/>
      <c r="N82" s="132"/>
      <c r="O82" s="132"/>
      <c r="P82" s="132"/>
      <c r="Q82" s="133"/>
      <c r="R82" s="142"/>
      <c r="S82" s="96"/>
      <c r="T82" s="1"/>
    </row>
    <row r="83" spans="1:20" ht="18.75" customHeight="1" thickBot="1">
      <c r="A83" s="306"/>
      <c r="B83" s="112"/>
      <c r="C83" s="303"/>
      <c r="D83" s="166"/>
      <c r="E83" s="166"/>
      <c r="F83" s="166"/>
      <c r="G83" s="166"/>
      <c r="H83" s="166"/>
      <c r="I83" s="166"/>
      <c r="J83" s="166"/>
      <c r="K83" s="74">
        <v>745.68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265"/>
      <c r="S83" s="97"/>
      <c r="T83" s="1"/>
    </row>
    <row r="84" spans="1:20" ht="35.25" customHeight="1">
      <c r="A84" s="169" t="s">
        <v>447</v>
      </c>
      <c r="B84" s="172" t="s">
        <v>69</v>
      </c>
      <c r="C84" s="174"/>
      <c r="D84" s="175"/>
      <c r="E84" s="175"/>
      <c r="F84" s="175"/>
      <c r="G84" s="175"/>
      <c r="H84" s="175"/>
      <c r="I84" s="175"/>
      <c r="J84" s="176"/>
      <c r="K84" s="150" t="s">
        <v>36</v>
      </c>
      <c r="L84" s="151"/>
      <c r="M84" s="151"/>
      <c r="N84" s="151"/>
      <c r="O84" s="151"/>
      <c r="P84" s="151"/>
      <c r="Q84" s="152"/>
      <c r="R84" s="169" t="s">
        <v>68</v>
      </c>
      <c r="S84" s="169" t="s">
        <v>45</v>
      </c>
      <c r="T84" s="1"/>
    </row>
    <row r="85" spans="1:20" ht="29.25" customHeight="1">
      <c r="A85" s="239"/>
      <c r="B85" s="173"/>
      <c r="C85" s="150"/>
      <c r="D85" s="151"/>
      <c r="E85" s="151"/>
      <c r="F85" s="151"/>
      <c r="G85" s="151"/>
      <c r="H85" s="151"/>
      <c r="I85" s="151"/>
      <c r="J85" s="152"/>
      <c r="K85" s="27">
        <v>16494.7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239"/>
      <c r="S85" s="239"/>
      <c r="T85" s="1"/>
    </row>
    <row r="86" spans="1:20" ht="34.5" customHeight="1">
      <c r="A86" s="239" t="s">
        <v>448</v>
      </c>
      <c r="B86" s="173" t="s">
        <v>70</v>
      </c>
      <c r="C86" s="147"/>
      <c r="D86" s="148"/>
      <c r="E86" s="148"/>
      <c r="F86" s="148"/>
      <c r="G86" s="148"/>
      <c r="H86" s="148"/>
      <c r="I86" s="148"/>
      <c r="J86" s="149"/>
      <c r="K86" s="131" t="s">
        <v>36</v>
      </c>
      <c r="L86" s="132"/>
      <c r="M86" s="132"/>
      <c r="N86" s="132"/>
      <c r="O86" s="132"/>
      <c r="P86" s="132"/>
      <c r="Q86" s="133"/>
      <c r="R86" s="239" t="s">
        <v>68</v>
      </c>
      <c r="S86" s="239" t="s">
        <v>45</v>
      </c>
      <c r="T86" s="1"/>
    </row>
    <row r="87" spans="1:20" ht="30.75" customHeight="1">
      <c r="A87" s="239"/>
      <c r="B87" s="173"/>
      <c r="C87" s="150"/>
      <c r="D87" s="151"/>
      <c r="E87" s="151"/>
      <c r="F87" s="151"/>
      <c r="G87" s="151"/>
      <c r="H87" s="151"/>
      <c r="I87" s="151"/>
      <c r="J87" s="152"/>
      <c r="K87" s="27">
        <v>1825.4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239"/>
      <c r="S87" s="239"/>
      <c r="T87" s="1"/>
    </row>
    <row r="88" spans="1:20" ht="18.75" customHeight="1">
      <c r="A88" s="167" t="s">
        <v>386</v>
      </c>
      <c r="B88" s="170" t="s">
        <v>202</v>
      </c>
      <c r="C88" s="147"/>
      <c r="D88" s="148"/>
      <c r="E88" s="148"/>
      <c r="F88" s="148"/>
      <c r="G88" s="148"/>
      <c r="H88" s="148"/>
      <c r="I88" s="148"/>
      <c r="J88" s="149"/>
      <c r="K88" s="98" t="s">
        <v>89</v>
      </c>
      <c r="L88" s="99"/>
      <c r="M88" s="99"/>
      <c r="N88" s="99"/>
      <c r="O88" s="99"/>
      <c r="P88" s="99"/>
      <c r="Q88" s="100"/>
      <c r="R88" s="167">
        <v>2018</v>
      </c>
      <c r="S88" s="167" t="s">
        <v>45</v>
      </c>
      <c r="T88" s="1"/>
    </row>
    <row r="89" spans="1:20" ht="18.75" customHeight="1">
      <c r="A89" s="168"/>
      <c r="B89" s="171"/>
      <c r="C89" s="174"/>
      <c r="D89" s="175"/>
      <c r="E89" s="175"/>
      <c r="F89" s="175"/>
      <c r="G89" s="175"/>
      <c r="H89" s="175"/>
      <c r="I89" s="175"/>
      <c r="J89" s="176"/>
      <c r="K89" s="8">
        <f>K91+K93</f>
        <v>828.5799999999999</v>
      </c>
      <c r="L89" s="8">
        <f aca="true" t="shared" si="10" ref="L89:Q89">L91+L93</f>
        <v>0</v>
      </c>
      <c r="M89" s="8">
        <f t="shared" si="10"/>
        <v>0</v>
      </c>
      <c r="N89" s="8">
        <f t="shared" si="10"/>
        <v>0</v>
      </c>
      <c r="O89" s="8">
        <f t="shared" si="10"/>
        <v>0</v>
      </c>
      <c r="P89" s="8">
        <f t="shared" si="10"/>
        <v>0</v>
      </c>
      <c r="Q89" s="8">
        <f t="shared" si="10"/>
        <v>0</v>
      </c>
      <c r="R89" s="168"/>
      <c r="S89" s="168"/>
      <c r="T89" s="1"/>
    </row>
    <row r="90" spans="1:20" ht="21.75" customHeight="1">
      <c r="A90" s="168"/>
      <c r="B90" s="171"/>
      <c r="C90" s="174"/>
      <c r="D90" s="175"/>
      <c r="E90" s="175"/>
      <c r="F90" s="175"/>
      <c r="G90" s="175"/>
      <c r="H90" s="175"/>
      <c r="I90" s="175"/>
      <c r="J90" s="176"/>
      <c r="K90" s="128" t="s">
        <v>90</v>
      </c>
      <c r="L90" s="129"/>
      <c r="M90" s="129"/>
      <c r="N90" s="129"/>
      <c r="O90" s="129"/>
      <c r="P90" s="129"/>
      <c r="Q90" s="130"/>
      <c r="R90" s="168"/>
      <c r="S90" s="168"/>
      <c r="T90" s="1"/>
    </row>
    <row r="91" spans="1:20" ht="21" customHeight="1">
      <c r="A91" s="168"/>
      <c r="B91" s="171"/>
      <c r="C91" s="174"/>
      <c r="D91" s="175"/>
      <c r="E91" s="175"/>
      <c r="F91" s="175"/>
      <c r="G91" s="175"/>
      <c r="H91" s="175"/>
      <c r="I91" s="175"/>
      <c r="J91" s="176"/>
      <c r="K91" s="8">
        <v>82.9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168"/>
      <c r="S91" s="168"/>
      <c r="T91" s="1"/>
    </row>
    <row r="92" spans="1:20" ht="19.5" customHeight="1">
      <c r="A92" s="168"/>
      <c r="B92" s="171"/>
      <c r="C92" s="174"/>
      <c r="D92" s="175"/>
      <c r="E92" s="175"/>
      <c r="F92" s="175"/>
      <c r="G92" s="175"/>
      <c r="H92" s="175"/>
      <c r="I92" s="175"/>
      <c r="J92" s="176"/>
      <c r="K92" s="131" t="s">
        <v>206</v>
      </c>
      <c r="L92" s="132"/>
      <c r="M92" s="132"/>
      <c r="N92" s="132"/>
      <c r="O92" s="132"/>
      <c r="P92" s="132"/>
      <c r="Q92" s="133"/>
      <c r="R92" s="168"/>
      <c r="S92" s="168"/>
      <c r="T92" s="1"/>
    </row>
    <row r="93" spans="1:20" ht="20.25" customHeight="1">
      <c r="A93" s="169"/>
      <c r="B93" s="172"/>
      <c r="C93" s="150"/>
      <c r="D93" s="151"/>
      <c r="E93" s="151"/>
      <c r="F93" s="151"/>
      <c r="G93" s="151"/>
      <c r="H93" s="151"/>
      <c r="I93" s="151"/>
      <c r="J93" s="152"/>
      <c r="K93" s="8">
        <v>745.68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169"/>
      <c r="S93" s="169"/>
      <c r="T93" s="1"/>
    </row>
    <row r="94" spans="1:20" ht="32.25" customHeight="1">
      <c r="A94" s="239" t="s">
        <v>201</v>
      </c>
      <c r="B94" s="282" t="s">
        <v>291</v>
      </c>
      <c r="C94" s="147"/>
      <c r="D94" s="148"/>
      <c r="E94" s="148"/>
      <c r="F94" s="148"/>
      <c r="G94" s="148"/>
      <c r="H94" s="148"/>
      <c r="I94" s="148"/>
      <c r="J94" s="149"/>
      <c r="K94" s="131" t="s">
        <v>36</v>
      </c>
      <c r="L94" s="132"/>
      <c r="M94" s="132"/>
      <c r="N94" s="132"/>
      <c r="O94" s="132"/>
      <c r="P94" s="132"/>
      <c r="Q94" s="133"/>
      <c r="R94" s="239" t="s">
        <v>214</v>
      </c>
      <c r="S94" s="239" t="s">
        <v>45</v>
      </c>
      <c r="T94" s="1"/>
    </row>
    <row r="95" spans="1:20" ht="36.75" customHeight="1">
      <c r="A95" s="239"/>
      <c r="B95" s="282"/>
      <c r="C95" s="150"/>
      <c r="D95" s="151"/>
      <c r="E95" s="151"/>
      <c r="F95" s="151"/>
      <c r="G95" s="151"/>
      <c r="H95" s="151"/>
      <c r="I95" s="151"/>
      <c r="J95" s="152"/>
      <c r="K95" s="8">
        <v>9331.17</v>
      </c>
      <c r="L95" s="8">
        <v>2922</v>
      </c>
      <c r="M95" s="8">
        <v>2922</v>
      </c>
      <c r="N95" s="4">
        <v>2922</v>
      </c>
      <c r="O95" s="4">
        <v>2922</v>
      </c>
      <c r="P95" s="4">
        <v>2922</v>
      </c>
      <c r="Q95" s="4">
        <v>2922</v>
      </c>
      <c r="R95" s="239"/>
      <c r="S95" s="239"/>
      <c r="T95" s="1"/>
    </row>
    <row r="96" spans="1:20" ht="93.75" customHeight="1">
      <c r="A96" s="249" t="s">
        <v>20</v>
      </c>
      <c r="B96" s="184" t="s">
        <v>19</v>
      </c>
      <c r="C96" s="184" t="s">
        <v>205</v>
      </c>
      <c r="D96" s="98" t="s">
        <v>21</v>
      </c>
      <c r="E96" s="99"/>
      <c r="F96" s="99"/>
      <c r="G96" s="99"/>
      <c r="H96" s="99"/>
      <c r="I96" s="99"/>
      <c r="J96" s="100"/>
      <c r="K96" s="98" t="s">
        <v>36</v>
      </c>
      <c r="L96" s="99"/>
      <c r="M96" s="99"/>
      <c r="N96" s="99"/>
      <c r="O96" s="99"/>
      <c r="P96" s="99"/>
      <c r="Q96" s="100"/>
      <c r="R96" s="121" t="s">
        <v>214</v>
      </c>
      <c r="S96" s="121" t="s">
        <v>50</v>
      </c>
      <c r="T96" s="1"/>
    </row>
    <row r="97" spans="1:20" ht="18.75" customHeight="1">
      <c r="A97" s="249"/>
      <c r="B97" s="184"/>
      <c r="C97" s="184"/>
      <c r="D97" s="5">
        <v>10</v>
      </c>
      <c r="E97" s="5">
        <v>9</v>
      </c>
      <c r="F97" s="5">
        <v>9</v>
      </c>
      <c r="G97" s="5">
        <v>9</v>
      </c>
      <c r="H97" s="5">
        <v>9</v>
      </c>
      <c r="I97" s="5">
        <v>9</v>
      </c>
      <c r="J97" s="5">
        <v>9</v>
      </c>
      <c r="K97" s="6">
        <f>K99</f>
        <v>1234</v>
      </c>
      <c r="L97" s="6">
        <v>835</v>
      </c>
      <c r="M97" s="6">
        <v>835</v>
      </c>
      <c r="N97" s="6">
        <v>835</v>
      </c>
      <c r="O97" s="6">
        <v>835</v>
      </c>
      <c r="P97" s="6">
        <v>835</v>
      </c>
      <c r="Q97" s="6">
        <v>835</v>
      </c>
      <c r="R97" s="121"/>
      <c r="S97" s="121"/>
      <c r="T97" s="1"/>
    </row>
    <row r="98" spans="1:20" ht="48" customHeight="1">
      <c r="A98" s="239" t="s">
        <v>22</v>
      </c>
      <c r="B98" s="173" t="s">
        <v>71</v>
      </c>
      <c r="C98" s="147"/>
      <c r="D98" s="148"/>
      <c r="E98" s="148"/>
      <c r="F98" s="148"/>
      <c r="G98" s="148"/>
      <c r="H98" s="148"/>
      <c r="I98" s="148"/>
      <c r="J98" s="149"/>
      <c r="K98" s="131" t="s">
        <v>36</v>
      </c>
      <c r="L98" s="132"/>
      <c r="M98" s="132"/>
      <c r="N98" s="132"/>
      <c r="O98" s="132"/>
      <c r="P98" s="132"/>
      <c r="Q98" s="133"/>
      <c r="R98" s="239">
        <v>2018</v>
      </c>
      <c r="S98" s="239" t="s">
        <v>50</v>
      </c>
      <c r="T98" s="1"/>
    </row>
    <row r="99" spans="1:20" ht="35.25" customHeight="1">
      <c r="A99" s="239"/>
      <c r="B99" s="173"/>
      <c r="C99" s="150"/>
      <c r="D99" s="151"/>
      <c r="E99" s="151"/>
      <c r="F99" s="151"/>
      <c r="G99" s="151"/>
      <c r="H99" s="151"/>
      <c r="I99" s="151"/>
      <c r="J99" s="152"/>
      <c r="K99" s="8">
        <v>1234</v>
      </c>
      <c r="L99" s="8">
        <v>835</v>
      </c>
      <c r="M99" s="8">
        <v>835</v>
      </c>
      <c r="N99" s="8">
        <v>835</v>
      </c>
      <c r="O99" s="8">
        <v>835</v>
      </c>
      <c r="P99" s="8">
        <v>835</v>
      </c>
      <c r="Q99" s="8">
        <v>835</v>
      </c>
      <c r="R99" s="239"/>
      <c r="S99" s="239"/>
      <c r="T99" s="1"/>
    </row>
    <row r="100" spans="1:20" ht="27.75" customHeight="1">
      <c r="A100" s="249" t="s">
        <v>23</v>
      </c>
      <c r="B100" s="184" t="s">
        <v>26</v>
      </c>
      <c r="C100" s="184" t="s">
        <v>292</v>
      </c>
      <c r="D100" s="157" t="s">
        <v>24</v>
      </c>
      <c r="E100" s="158"/>
      <c r="F100" s="158"/>
      <c r="G100" s="158"/>
      <c r="H100" s="158"/>
      <c r="I100" s="158"/>
      <c r="J100" s="159"/>
      <c r="K100" s="98" t="s">
        <v>89</v>
      </c>
      <c r="L100" s="99"/>
      <c r="M100" s="99"/>
      <c r="N100" s="99"/>
      <c r="O100" s="99"/>
      <c r="P100" s="99"/>
      <c r="Q100" s="100"/>
      <c r="R100" s="121" t="s">
        <v>214</v>
      </c>
      <c r="S100" s="121" t="s">
        <v>50</v>
      </c>
      <c r="T100" s="1"/>
    </row>
    <row r="101" spans="1:20" ht="18.75" customHeight="1">
      <c r="A101" s="249"/>
      <c r="B101" s="184"/>
      <c r="C101" s="184"/>
      <c r="D101" s="160"/>
      <c r="E101" s="161"/>
      <c r="F101" s="161"/>
      <c r="G101" s="161"/>
      <c r="H101" s="161"/>
      <c r="I101" s="161"/>
      <c r="J101" s="162"/>
      <c r="K101" s="12">
        <f>K103+K105</f>
        <v>4910.4</v>
      </c>
      <c r="L101" s="12">
        <f aca="true" t="shared" si="11" ref="L101:Q101">L103+L105</f>
        <v>3981</v>
      </c>
      <c r="M101" s="12">
        <f t="shared" si="11"/>
        <v>3981</v>
      </c>
      <c r="N101" s="12">
        <f t="shared" si="11"/>
        <v>3981</v>
      </c>
      <c r="O101" s="12">
        <f t="shared" si="11"/>
        <v>3981</v>
      </c>
      <c r="P101" s="12">
        <f t="shared" si="11"/>
        <v>3981</v>
      </c>
      <c r="Q101" s="12">
        <f t="shared" si="11"/>
        <v>3981</v>
      </c>
      <c r="R101" s="121"/>
      <c r="S101" s="121"/>
      <c r="T101" s="1"/>
    </row>
    <row r="102" spans="1:20" ht="34.5" customHeight="1">
      <c r="A102" s="249"/>
      <c r="B102" s="184"/>
      <c r="C102" s="184"/>
      <c r="D102" s="160"/>
      <c r="E102" s="161"/>
      <c r="F102" s="161"/>
      <c r="G102" s="161"/>
      <c r="H102" s="161"/>
      <c r="I102" s="161"/>
      <c r="J102" s="162"/>
      <c r="K102" s="128" t="s">
        <v>90</v>
      </c>
      <c r="L102" s="129"/>
      <c r="M102" s="129"/>
      <c r="N102" s="129"/>
      <c r="O102" s="129"/>
      <c r="P102" s="129"/>
      <c r="Q102" s="130"/>
      <c r="R102" s="121"/>
      <c r="S102" s="121"/>
      <c r="T102" s="1"/>
    </row>
    <row r="103" spans="1:20" ht="18.75" customHeight="1">
      <c r="A103" s="249"/>
      <c r="B103" s="184"/>
      <c r="C103" s="184"/>
      <c r="D103" s="163"/>
      <c r="E103" s="164"/>
      <c r="F103" s="164"/>
      <c r="G103" s="164"/>
      <c r="H103" s="164"/>
      <c r="I103" s="164"/>
      <c r="J103" s="165"/>
      <c r="K103" s="4">
        <v>4306.4</v>
      </c>
      <c r="L103" s="4">
        <v>3981</v>
      </c>
      <c r="M103" s="4">
        <v>3981</v>
      </c>
      <c r="N103" s="4">
        <v>3981</v>
      </c>
      <c r="O103" s="4">
        <v>3981</v>
      </c>
      <c r="P103" s="4">
        <v>3981</v>
      </c>
      <c r="Q103" s="4">
        <v>3981</v>
      </c>
      <c r="R103" s="121"/>
      <c r="S103" s="121"/>
      <c r="T103" s="1"/>
    </row>
    <row r="104" spans="1:20" ht="23.25" customHeight="1">
      <c r="A104" s="249"/>
      <c r="B104" s="184"/>
      <c r="C104" s="184"/>
      <c r="D104" s="121">
        <v>150</v>
      </c>
      <c r="E104" s="121">
        <v>150</v>
      </c>
      <c r="F104" s="121">
        <v>150</v>
      </c>
      <c r="G104" s="141">
        <v>155</v>
      </c>
      <c r="H104" s="141">
        <v>155</v>
      </c>
      <c r="I104" s="141">
        <v>155</v>
      </c>
      <c r="J104" s="141">
        <v>155</v>
      </c>
      <c r="K104" s="128" t="s">
        <v>206</v>
      </c>
      <c r="L104" s="129"/>
      <c r="M104" s="129"/>
      <c r="N104" s="129"/>
      <c r="O104" s="129"/>
      <c r="P104" s="129"/>
      <c r="Q104" s="130"/>
      <c r="R104" s="121"/>
      <c r="S104" s="121"/>
      <c r="T104" s="1"/>
    </row>
    <row r="105" spans="1:20" ht="27.75" customHeight="1">
      <c r="A105" s="249"/>
      <c r="B105" s="184"/>
      <c r="C105" s="184"/>
      <c r="D105" s="121"/>
      <c r="E105" s="121"/>
      <c r="F105" s="121"/>
      <c r="G105" s="143"/>
      <c r="H105" s="143"/>
      <c r="I105" s="143"/>
      <c r="J105" s="143"/>
      <c r="K105" s="8">
        <v>604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121"/>
      <c r="S105" s="121"/>
      <c r="T105" s="1"/>
    </row>
    <row r="106" spans="1:20" ht="25.5" customHeight="1">
      <c r="A106" s="249" t="s">
        <v>25</v>
      </c>
      <c r="B106" s="184" t="s">
        <v>27</v>
      </c>
      <c r="C106" s="184" t="s">
        <v>293</v>
      </c>
      <c r="D106" s="157" t="s">
        <v>28</v>
      </c>
      <c r="E106" s="158"/>
      <c r="F106" s="158"/>
      <c r="G106" s="158"/>
      <c r="H106" s="158"/>
      <c r="I106" s="158"/>
      <c r="J106" s="159"/>
      <c r="K106" s="98" t="s">
        <v>89</v>
      </c>
      <c r="L106" s="99"/>
      <c r="M106" s="99"/>
      <c r="N106" s="99"/>
      <c r="O106" s="99"/>
      <c r="P106" s="99"/>
      <c r="Q106" s="100"/>
      <c r="R106" s="121" t="s">
        <v>214</v>
      </c>
      <c r="S106" s="121" t="s">
        <v>50</v>
      </c>
      <c r="T106" s="1"/>
    </row>
    <row r="107" spans="1:20" ht="21.75" customHeight="1">
      <c r="A107" s="249"/>
      <c r="B107" s="184"/>
      <c r="C107" s="184"/>
      <c r="D107" s="160"/>
      <c r="E107" s="161"/>
      <c r="F107" s="161"/>
      <c r="G107" s="161"/>
      <c r="H107" s="161"/>
      <c r="I107" s="161"/>
      <c r="J107" s="162"/>
      <c r="K107" s="12">
        <f>K109+K111</f>
        <v>96567.86</v>
      </c>
      <c r="L107" s="12">
        <f aca="true" t="shared" si="12" ref="L107:Q107">L109+L111</f>
        <v>61677</v>
      </c>
      <c r="M107" s="12">
        <f t="shared" si="12"/>
        <v>61677</v>
      </c>
      <c r="N107" s="12">
        <f t="shared" si="12"/>
        <v>61677</v>
      </c>
      <c r="O107" s="12">
        <f t="shared" si="12"/>
        <v>61677</v>
      </c>
      <c r="P107" s="12">
        <f>P109+P111</f>
        <v>61677</v>
      </c>
      <c r="Q107" s="12">
        <f t="shared" si="12"/>
        <v>61677</v>
      </c>
      <c r="R107" s="121"/>
      <c r="S107" s="121"/>
      <c r="T107" s="1"/>
    </row>
    <row r="108" spans="1:20" ht="30.75" customHeight="1">
      <c r="A108" s="249"/>
      <c r="B108" s="184"/>
      <c r="C108" s="184"/>
      <c r="D108" s="160"/>
      <c r="E108" s="161"/>
      <c r="F108" s="161"/>
      <c r="G108" s="161"/>
      <c r="H108" s="161"/>
      <c r="I108" s="161"/>
      <c r="J108" s="162"/>
      <c r="K108" s="131" t="s">
        <v>90</v>
      </c>
      <c r="L108" s="132"/>
      <c r="M108" s="132"/>
      <c r="N108" s="132"/>
      <c r="O108" s="132"/>
      <c r="P108" s="132"/>
      <c r="Q108" s="133"/>
      <c r="R108" s="121"/>
      <c r="S108" s="121"/>
      <c r="T108" s="1"/>
    </row>
    <row r="109" spans="1:20" ht="20.25" customHeight="1">
      <c r="A109" s="249"/>
      <c r="B109" s="184"/>
      <c r="C109" s="184"/>
      <c r="D109" s="163"/>
      <c r="E109" s="164"/>
      <c r="F109" s="164"/>
      <c r="G109" s="164"/>
      <c r="H109" s="164"/>
      <c r="I109" s="164"/>
      <c r="J109" s="165"/>
      <c r="K109" s="4">
        <v>96113.86</v>
      </c>
      <c r="L109" s="4">
        <v>60993</v>
      </c>
      <c r="M109" s="4">
        <v>60993</v>
      </c>
      <c r="N109" s="4">
        <v>60993</v>
      </c>
      <c r="O109" s="4">
        <v>60993</v>
      </c>
      <c r="P109" s="4">
        <v>60993</v>
      </c>
      <c r="Q109" s="4">
        <v>60993</v>
      </c>
      <c r="R109" s="121"/>
      <c r="S109" s="121"/>
      <c r="T109" s="1"/>
    </row>
    <row r="110" spans="1:20" ht="30.75" customHeight="1">
      <c r="A110" s="249"/>
      <c r="B110" s="184"/>
      <c r="C110" s="184"/>
      <c r="D110" s="121">
        <v>154730</v>
      </c>
      <c r="E110" s="121">
        <v>154730</v>
      </c>
      <c r="F110" s="121">
        <v>154730</v>
      </c>
      <c r="G110" s="141">
        <v>155000</v>
      </c>
      <c r="H110" s="141">
        <v>155000</v>
      </c>
      <c r="I110" s="141">
        <v>155000</v>
      </c>
      <c r="J110" s="141">
        <v>155000</v>
      </c>
      <c r="K110" s="131" t="s">
        <v>207</v>
      </c>
      <c r="L110" s="132"/>
      <c r="M110" s="132"/>
      <c r="N110" s="132"/>
      <c r="O110" s="132"/>
      <c r="P110" s="132"/>
      <c r="Q110" s="133"/>
      <c r="R110" s="121"/>
      <c r="S110" s="121"/>
      <c r="T110" s="1"/>
    </row>
    <row r="111" spans="1:20" ht="21" customHeight="1">
      <c r="A111" s="249"/>
      <c r="B111" s="184"/>
      <c r="C111" s="184"/>
      <c r="D111" s="121"/>
      <c r="E111" s="121"/>
      <c r="F111" s="121"/>
      <c r="G111" s="143"/>
      <c r="H111" s="143"/>
      <c r="I111" s="143"/>
      <c r="J111" s="143"/>
      <c r="K111" s="8">
        <v>454</v>
      </c>
      <c r="L111" s="8">
        <v>684</v>
      </c>
      <c r="M111" s="8">
        <v>684</v>
      </c>
      <c r="N111" s="8">
        <v>684</v>
      </c>
      <c r="O111" s="8">
        <v>684</v>
      </c>
      <c r="P111" s="8">
        <v>684</v>
      </c>
      <c r="Q111" s="8">
        <v>684</v>
      </c>
      <c r="R111" s="121"/>
      <c r="S111" s="121"/>
      <c r="T111" s="1"/>
    </row>
    <row r="112" spans="1:20" ht="59.25" customHeight="1">
      <c r="A112" s="249" t="s">
        <v>29</v>
      </c>
      <c r="B112" s="184" t="s">
        <v>30</v>
      </c>
      <c r="C112" s="184" t="s">
        <v>286</v>
      </c>
      <c r="D112" s="98" t="s">
        <v>350</v>
      </c>
      <c r="E112" s="99"/>
      <c r="F112" s="99"/>
      <c r="G112" s="99"/>
      <c r="H112" s="99"/>
      <c r="I112" s="99"/>
      <c r="J112" s="100"/>
      <c r="K112" s="90" t="s">
        <v>89</v>
      </c>
      <c r="L112" s="91"/>
      <c r="M112" s="91"/>
      <c r="N112" s="91"/>
      <c r="O112" s="91"/>
      <c r="P112" s="91"/>
      <c r="Q112" s="92"/>
      <c r="R112" s="121" t="s">
        <v>214</v>
      </c>
      <c r="S112" s="121" t="s">
        <v>46</v>
      </c>
      <c r="T112" s="1"/>
    </row>
    <row r="113" spans="1:20" ht="26.25" customHeight="1">
      <c r="A113" s="249"/>
      <c r="B113" s="184"/>
      <c r="C113" s="184"/>
      <c r="D113" s="5">
        <v>100</v>
      </c>
      <c r="E113" s="5">
        <v>100</v>
      </c>
      <c r="F113" s="5">
        <v>144</v>
      </c>
      <c r="G113" s="5">
        <v>144</v>
      </c>
      <c r="H113" s="5">
        <v>144</v>
      </c>
      <c r="I113" s="5">
        <v>144</v>
      </c>
      <c r="J113" s="5">
        <v>144</v>
      </c>
      <c r="K113" s="23">
        <f aca="true" t="shared" si="13" ref="K113:Q113">K116+K125+K120+K122</f>
        <v>202292.16</v>
      </c>
      <c r="L113" s="23">
        <f t="shared" si="13"/>
        <v>109968</v>
      </c>
      <c r="M113" s="23">
        <f t="shared" si="13"/>
        <v>109968</v>
      </c>
      <c r="N113" s="23">
        <f t="shared" si="13"/>
        <v>109968</v>
      </c>
      <c r="O113" s="23">
        <f t="shared" si="13"/>
        <v>109968</v>
      </c>
      <c r="P113" s="23">
        <f t="shared" si="13"/>
        <v>109968</v>
      </c>
      <c r="Q113" s="23">
        <f t="shared" si="13"/>
        <v>109968</v>
      </c>
      <c r="R113" s="121"/>
      <c r="S113" s="121"/>
      <c r="T113" s="1"/>
    </row>
    <row r="114" spans="1:20" ht="23.25" customHeight="1">
      <c r="A114" s="249"/>
      <c r="B114" s="184"/>
      <c r="C114" s="184"/>
      <c r="D114" s="98" t="s">
        <v>351</v>
      </c>
      <c r="E114" s="99"/>
      <c r="F114" s="99"/>
      <c r="G114" s="99"/>
      <c r="H114" s="99"/>
      <c r="I114" s="99"/>
      <c r="J114" s="100"/>
      <c r="K114" s="207" t="s">
        <v>90</v>
      </c>
      <c r="L114" s="208"/>
      <c r="M114" s="208"/>
      <c r="N114" s="208"/>
      <c r="O114" s="208"/>
      <c r="P114" s="208"/>
      <c r="Q114" s="209"/>
      <c r="R114" s="121"/>
      <c r="S114" s="121"/>
      <c r="T114" s="1"/>
    </row>
    <row r="115" spans="1:20" ht="23.25" customHeight="1">
      <c r="A115" s="249"/>
      <c r="B115" s="184"/>
      <c r="C115" s="184"/>
      <c r="D115" s="5">
        <v>95</v>
      </c>
      <c r="E115" s="5">
        <v>95</v>
      </c>
      <c r="F115" s="5">
        <v>95</v>
      </c>
      <c r="G115" s="5">
        <v>95</v>
      </c>
      <c r="H115" s="5">
        <v>95</v>
      </c>
      <c r="I115" s="5">
        <v>95</v>
      </c>
      <c r="J115" s="5">
        <v>95</v>
      </c>
      <c r="K115" s="210"/>
      <c r="L115" s="211"/>
      <c r="M115" s="211"/>
      <c r="N115" s="211"/>
      <c r="O115" s="211"/>
      <c r="P115" s="211"/>
      <c r="Q115" s="212"/>
      <c r="R115" s="121"/>
      <c r="S115" s="121"/>
      <c r="T115" s="1"/>
    </row>
    <row r="116" spans="1:20" ht="24" customHeight="1">
      <c r="A116" s="249"/>
      <c r="B116" s="184"/>
      <c r="C116" s="184"/>
      <c r="D116" s="98" t="s">
        <v>352</v>
      </c>
      <c r="E116" s="99"/>
      <c r="F116" s="99"/>
      <c r="G116" s="99"/>
      <c r="H116" s="99"/>
      <c r="I116" s="99"/>
      <c r="J116" s="100"/>
      <c r="K116" s="255">
        <v>173963.7</v>
      </c>
      <c r="L116" s="213">
        <v>89968</v>
      </c>
      <c r="M116" s="213">
        <v>89968</v>
      </c>
      <c r="N116" s="17">
        <v>89968</v>
      </c>
      <c r="O116" s="17">
        <v>89968</v>
      </c>
      <c r="P116" s="17">
        <v>89968</v>
      </c>
      <c r="Q116" s="17">
        <v>89968</v>
      </c>
      <c r="R116" s="121"/>
      <c r="S116" s="121"/>
      <c r="T116" s="1"/>
    </row>
    <row r="117" spans="1:20" ht="1.5" customHeight="1" hidden="1">
      <c r="A117" s="249"/>
      <c r="B117" s="184"/>
      <c r="C117" s="184"/>
      <c r="D117" s="30">
        <v>287</v>
      </c>
      <c r="E117" s="28">
        <v>287</v>
      </c>
      <c r="F117" s="28">
        <v>287</v>
      </c>
      <c r="G117" s="15"/>
      <c r="H117" s="15"/>
      <c r="I117" s="15"/>
      <c r="J117" s="15"/>
      <c r="K117" s="255"/>
      <c r="L117" s="213"/>
      <c r="M117" s="213"/>
      <c r="N117" s="17"/>
      <c r="O117" s="17"/>
      <c r="P117" s="17"/>
      <c r="Q117" s="17"/>
      <c r="R117" s="121"/>
      <c r="S117" s="121"/>
      <c r="T117" s="1"/>
    </row>
    <row r="118" spans="1:20" ht="15.75" customHeight="1" hidden="1">
      <c r="A118" s="249"/>
      <c r="B118" s="184"/>
      <c r="C118" s="184"/>
      <c r="D118" s="31"/>
      <c r="E118" s="29"/>
      <c r="F118" s="29"/>
      <c r="G118" s="15"/>
      <c r="H118" s="15"/>
      <c r="I118" s="15"/>
      <c r="J118" s="15"/>
      <c r="K118" s="255"/>
      <c r="L118" s="213"/>
      <c r="M118" s="213"/>
      <c r="N118" s="17"/>
      <c r="O118" s="17"/>
      <c r="P118" s="17"/>
      <c r="Q118" s="17"/>
      <c r="R118" s="121"/>
      <c r="S118" s="121"/>
      <c r="T118" s="1"/>
    </row>
    <row r="119" spans="1:20" ht="15.75" customHeight="1">
      <c r="A119" s="249"/>
      <c r="B119" s="184"/>
      <c r="C119" s="184"/>
      <c r="D119" s="250">
        <v>287</v>
      </c>
      <c r="E119" s="252">
        <v>287</v>
      </c>
      <c r="F119" s="252">
        <v>287</v>
      </c>
      <c r="G119" s="254">
        <v>288</v>
      </c>
      <c r="H119" s="254">
        <v>288</v>
      </c>
      <c r="I119" s="254">
        <v>288</v>
      </c>
      <c r="J119" s="254">
        <v>288</v>
      </c>
      <c r="K119" s="128" t="s">
        <v>206</v>
      </c>
      <c r="L119" s="129"/>
      <c r="M119" s="129"/>
      <c r="N119" s="129"/>
      <c r="O119" s="129"/>
      <c r="P119" s="129"/>
      <c r="Q119" s="130"/>
      <c r="R119" s="121"/>
      <c r="S119" s="121"/>
      <c r="T119" s="1"/>
    </row>
    <row r="120" spans="1:20" ht="15.75" customHeight="1">
      <c r="A120" s="249"/>
      <c r="B120" s="184"/>
      <c r="C120" s="184"/>
      <c r="D120" s="250"/>
      <c r="E120" s="252"/>
      <c r="F120" s="252"/>
      <c r="G120" s="252"/>
      <c r="H120" s="252"/>
      <c r="I120" s="252"/>
      <c r="J120" s="252"/>
      <c r="K120" s="33">
        <v>2835.49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121"/>
      <c r="S120" s="121"/>
      <c r="T120" s="1"/>
    </row>
    <row r="121" spans="1:20" ht="15.75" customHeight="1">
      <c r="A121" s="249"/>
      <c r="B121" s="184"/>
      <c r="C121" s="184"/>
      <c r="D121" s="250"/>
      <c r="E121" s="252"/>
      <c r="F121" s="252"/>
      <c r="G121" s="252"/>
      <c r="H121" s="252"/>
      <c r="I121" s="252"/>
      <c r="J121" s="252"/>
      <c r="K121" s="128" t="s">
        <v>209</v>
      </c>
      <c r="L121" s="129"/>
      <c r="M121" s="129"/>
      <c r="N121" s="129"/>
      <c r="O121" s="129"/>
      <c r="P121" s="129"/>
      <c r="Q121" s="130"/>
      <c r="R121" s="121"/>
      <c r="S121" s="121"/>
      <c r="T121" s="1"/>
    </row>
    <row r="122" spans="1:20" ht="15.75" customHeight="1">
      <c r="A122" s="249"/>
      <c r="B122" s="184"/>
      <c r="C122" s="184"/>
      <c r="D122" s="250"/>
      <c r="E122" s="252"/>
      <c r="F122" s="252"/>
      <c r="G122" s="252"/>
      <c r="H122" s="252"/>
      <c r="I122" s="252"/>
      <c r="J122" s="252"/>
      <c r="K122" s="33">
        <v>5492.97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121"/>
      <c r="S122" s="121"/>
      <c r="T122" s="1"/>
    </row>
    <row r="123" spans="1:20" ht="20.25" customHeight="1">
      <c r="A123" s="249"/>
      <c r="B123" s="184"/>
      <c r="C123" s="184"/>
      <c r="D123" s="250"/>
      <c r="E123" s="252"/>
      <c r="F123" s="252"/>
      <c r="G123" s="252"/>
      <c r="H123" s="252"/>
      <c r="I123" s="252"/>
      <c r="J123" s="252"/>
      <c r="K123" s="207" t="s">
        <v>207</v>
      </c>
      <c r="L123" s="208"/>
      <c r="M123" s="208"/>
      <c r="N123" s="208"/>
      <c r="O123" s="208"/>
      <c r="P123" s="208"/>
      <c r="Q123" s="209"/>
      <c r="R123" s="121"/>
      <c r="S123" s="121"/>
      <c r="T123" s="1"/>
    </row>
    <row r="124" spans="1:20" ht="5.25" customHeight="1">
      <c r="A124" s="249"/>
      <c r="B124" s="184"/>
      <c r="C124" s="184"/>
      <c r="D124" s="250"/>
      <c r="E124" s="252"/>
      <c r="F124" s="252"/>
      <c r="G124" s="252"/>
      <c r="H124" s="252"/>
      <c r="I124" s="252"/>
      <c r="J124" s="252"/>
      <c r="K124" s="210"/>
      <c r="L124" s="211"/>
      <c r="M124" s="211"/>
      <c r="N124" s="211"/>
      <c r="O124" s="211"/>
      <c r="P124" s="211"/>
      <c r="Q124" s="212"/>
      <c r="R124" s="121"/>
      <c r="S124" s="121"/>
      <c r="T124" s="1"/>
    </row>
    <row r="125" spans="1:20" ht="16.5" customHeight="1">
      <c r="A125" s="249"/>
      <c r="B125" s="184"/>
      <c r="C125" s="184"/>
      <c r="D125" s="251"/>
      <c r="E125" s="253"/>
      <c r="F125" s="253"/>
      <c r="G125" s="253"/>
      <c r="H125" s="253"/>
      <c r="I125" s="253"/>
      <c r="J125" s="253"/>
      <c r="K125" s="37">
        <v>20000</v>
      </c>
      <c r="L125" s="37">
        <v>20000</v>
      </c>
      <c r="M125" s="37">
        <v>20000</v>
      </c>
      <c r="N125" s="37">
        <v>20000</v>
      </c>
      <c r="O125" s="37">
        <v>20000</v>
      </c>
      <c r="P125" s="37">
        <v>20000</v>
      </c>
      <c r="Q125" s="37">
        <v>20000</v>
      </c>
      <c r="R125" s="121"/>
      <c r="S125" s="121"/>
      <c r="T125" s="1"/>
    </row>
    <row r="126" spans="1:20" ht="72" customHeight="1">
      <c r="A126" s="249" t="s">
        <v>379</v>
      </c>
      <c r="B126" s="184" t="s">
        <v>380</v>
      </c>
      <c r="C126" s="184" t="s">
        <v>285</v>
      </c>
      <c r="D126" s="98" t="s">
        <v>381</v>
      </c>
      <c r="E126" s="99"/>
      <c r="F126" s="99"/>
      <c r="G126" s="99"/>
      <c r="H126" s="99"/>
      <c r="I126" s="99"/>
      <c r="J126" s="100"/>
      <c r="K126" s="98" t="s">
        <v>36</v>
      </c>
      <c r="L126" s="99"/>
      <c r="M126" s="99"/>
      <c r="N126" s="99"/>
      <c r="O126" s="99"/>
      <c r="P126" s="99"/>
      <c r="Q126" s="100"/>
      <c r="R126" s="121" t="s">
        <v>214</v>
      </c>
      <c r="S126" s="121" t="s">
        <v>46</v>
      </c>
      <c r="T126" s="1"/>
    </row>
    <row r="127" spans="1:20" ht="21" customHeight="1">
      <c r="A127" s="249"/>
      <c r="B127" s="184"/>
      <c r="C127" s="184"/>
      <c r="D127" s="5">
        <v>3000</v>
      </c>
      <c r="E127" s="5">
        <v>3000</v>
      </c>
      <c r="F127" s="5">
        <v>3000</v>
      </c>
      <c r="G127" s="5">
        <v>3000</v>
      </c>
      <c r="H127" s="5">
        <v>3200</v>
      </c>
      <c r="I127" s="5">
        <v>3200</v>
      </c>
      <c r="J127" s="5">
        <v>3200</v>
      </c>
      <c r="K127" s="6">
        <v>3770.15</v>
      </c>
      <c r="L127" s="6">
        <v>1973</v>
      </c>
      <c r="M127" s="6">
        <v>1973</v>
      </c>
      <c r="N127" s="6">
        <v>1973</v>
      </c>
      <c r="O127" s="6">
        <v>1973</v>
      </c>
      <c r="P127" s="6">
        <v>1973</v>
      </c>
      <c r="Q127" s="6">
        <v>1973</v>
      </c>
      <c r="R127" s="121"/>
      <c r="S127" s="121"/>
      <c r="T127" s="1"/>
    </row>
    <row r="128" spans="1:20" ht="94.5" customHeight="1">
      <c r="A128" s="249" t="s">
        <v>382</v>
      </c>
      <c r="B128" s="184" t="s">
        <v>383</v>
      </c>
      <c r="C128" s="184" t="s">
        <v>212</v>
      </c>
      <c r="D128" s="98" t="s">
        <v>384</v>
      </c>
      <c r="E128" s="99"/>
      <c r="F128" s="99"/>
      <c r="G128" s="99"/>
      <c r="H128" s="99"/>
      <c r="I128" s="99"/>
      <c r="J128" s="100"/>
      <c r="K128" s="98" t="s">
        <v>36</v>
      </c>
      <c r="L128" s="99"/>
      <c r="M128" s="99"/>
      <c r="N128" s="99"/>
      <c r="O128" s="99"/>
      <c r="P128" s="99"/>
      <c r="Q128" s="100"/>
      <c r="R128" s="121" t="s">
        <v>214</v>
      </c>
      <c r="S128" s="121" t="s">
        <v>46</v>
      </c>
      <c r="T128" s="1"/>
    </row>
    <row r="129" spans="1:20" ht="18.75" customHeight="1">
      <c r="A129" s="249"/>
      <c r="B129" s="184"/>
      <c r="C129" s="184"/>
      <c r="D129" s="5">
        <v>8</v>
      </c>
      <c r="E129" s="5">
        <v>7</v>
      </c>
      <c r="F129" s="5">
        <v>7</v>
      </c>
      <c r="G129" s="5">
        <v>7</v>
      </c>
      <c r="H129" s="5">
        <v>7</v>
      </c>
      <c r="I129" s="5">
        <v>7</v>
      </c>
      <c r="J129" s="5">
        <v>7</v>
      </c>
      <c r="K129" s="6">
        <v>14204.19</v>
      </c>
      <c r="L129" s="6">
        <v>835</v>
      </c>
      <c r="M129" s="6">
        <v>835</v>
      </c>
      <c r="N129" s="6">
        <v>835</v>
      </c>
      <c r="O129" s="6">
        <v>835</v>
      </c>
      <c r="P129" s="6">
        <v>835</v>
      </c>
      <c r="Q129" s="6">
        <v>835</v>
      </c>
      <c r="R129" s="121"/>
      <c r="S129" s="121"/>
      <c r="T129" s="1"/>
    </row>
    <row r="130" spans="1:20" ht="36.75" customHeight="1">
      <c r="A130" s="286" t="s">
        <v>385</v>
      </c>
      <c r="B130" s="173" t="s">
        <v>72</v>
      </c>
      <c r="C130" s="147"/>
      <c r="D130" s="148"/>
      <c r="E130" s="148"/>
      <c r="F130" s="148"/>
      <c r="G130" s="148"/>
      <c r="H130" s="148"/>
      <c r="I130" s="148"/>
      <c r="J130" s="149"/>
      <c r="K130" s="131" t="s">
        <v>36</v>
      </c>
      <c r="L130" s="132"/>
      <c r="M130" s="132"/>
      <c r="N130" s="132"/>
      <c r="O130" s="132"/>
      <c r="P130" s="132"/>
      <c r="Q130" s="133"/>
      <c r="R130" s="239" t="s">
        <v>68</v>
      </c>
      <c r="S130" s="239" t="s">
        <v>46</v>
      </c>
      <c r="T130" s="1"/>
    </row>
    <row r="131" spans="1:20" ht="32.25" customHeight="1">
      <c r="A131" s="286"/>
      <c r="B131" s="173"/>
      <c r="C131" s="150"/>
      <c r="D131" s="151"/>
      <c r="E131" s="151"/>
      <c r="F131" s="151"/>
      <c r="G131" s="151"/>
      <c r="H131" s="151"/>
      <c r="I131" s="151"/>
      <c r="J131" s="152"/>
      <c r="K131" s="8">
        <v>2050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239"/>
      <c r="S131" s="239"/>
      <c r="T131" s="1"/>
    </row>
    <row r="132" spans="1:20" ht="40.5" customHeight="1">
      <c r="A132" s="286" t="s">
        <v>388</v>
      </c>
      <c r="B132" s="282" t="s">
        <v>387</v>
      </c>
      <c r="C132" s="147"/>
      <c r="D132" s="148"/>
      <c r="E132" s="148"/>
      <c r="F132" s="148"/>
      <c r="G132" s="148"/>
      <c r="H132" s="148"/>
      <c r="I132" s="148"/>
      <c r="J132" s="149"/>
      <c r="K132" s="101" t="s">
        <v>36</v>
      </c>
      <c r="L132" s="102"/>
      <c r="M132" s="102"/>
      <c r="N132" s="102"/>
      <c r="O132" s="102"/>
      <c r="P132" s="102"/>
      <c r="Q132" s="103"/>
      <c r="R132" s="239">
        <v>2018</v>
      </c>
      <c r="S132" s="239" t="s">
        <v>46</v>
      </c>
      <c r="T132" s="1"/>
    </row>
    <row r="133" spans="1:20" ht="29.25" customHeight="1">
      <c r="A133" s="286"/>
      <c r="B133" s="282"/>
      <c r="C133" s="150"/>
      <c r="D133" s="151"/>
      <c r="E133" s="151"/>
      <c r="F133" s="151"/>
      <c r="G133" s="151"/>
      <c r="H133" s="151"/>
      <c r="I133" s="151"/>
      <c r="J133" s="152"/>
      <c r="K133" s="8">
        <v>1608.3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239"/>
      <c r="S133" s="239"/>
      <c r="T133" s="1"/>
    </row>
    <row r="134" spans="1:20" ht="33" customHeight="1">
      <c r="A134" s="286" t="s">
        <v>389</v>
      </c>
      <c r="B134" s="173" t="s">
        <v>73</v>
      </c>
      <c r="C134" s="147"/>
      <c r="D134" s="148"/>
      <c r="E134" s="148"/>
      <c r="F134" s="148"/>
      <c r="G134" s="148"/>
      <c r="H134" s="148"/>
      <c r="I134" s="148"/>
      <c r="J134" s="149"/>
      <c r="K134" s="101" t="s">
        <v>36</v>
      </c>
      <c r="L134" s="102"/>
      <c r="M134" s="102"/>
      <c r="N134" s="102"/>
      <c r="O134" s="102"/>
      <c r="P134" s="102"/>
      <c r="Q134" s="103"/>
      <c r="R134" s="266" t="s">
        <v>12</v>
      </c>
      <c r="S134" s="239" t="s">
        <v>46</v>
      </c>
      <c r="T134" s="1"/>
    </row>
    <row r="135" spans="1:20" ht="32.25" customHeight="1">
      <c r="A135" s="286"/>
      <c r="B135" s="173"/>
      <c r="C135" s="150"/>
      <c r="D135" s="151"/>
      <c r="E135" s="151"/>
      <c r="F135" s="151"/>
      <c r="G135" s="151"/>
      <c r="H135" s="151"/>
      <c r="I135" s="151"/>
      <c r="J135" s="152"/>
      <c r="K135" s="8">
        <v>7442.47</v>
      </c>
      <c r="L135" s="8">
        <v>835</v>
      </c>
      <c r="M135" s="8">
        <v>835</v>
      </c>
      <c r="N135" s="8">
        <v>835</v>
      </c>
      <c r="O135" s="8">
        <v>835</v>
      </c>
      <c r="P135" s="8">
        <v>835</v>
      </c>
      <c r="Q135" s="8">
        <v>835</v>
      </c>
      <c r="R135" s="266"/>
      <c r="S135" s="239"/>
      <c r="T135" s="1"/>
    </row>
    <row r="136" spans="1:20" ht="33" customHeight="1">
      <c r="A136" s="286" t="s">
        <v>390</v>
      </c>
      <c r="B136" s="173" t="s">
        <v>74</v>
      </c>
      <c r="C136" s="147"/>
      <c r="D136" s="148"/>
      <c r="E136" s="148"/>
      <c r="F136" s="148"/>
      <c r="G136" s="148"/>
      <c r="H136" s="148"/>
      <c r="I136" s="148"/>
      <c r="J136" s="149"/>
      <c r="K136" s="101" t="s">
        <v>36</v>
      </c>
      <c r="L136" s="102"/>
      <c r="M136" s="102"/>
      <c r="N136" s="102"/>
      <c r="O136" s="102"/>
      <c r="P136" s="102"/>
      <c r="Q136" s="103"/>
      <c r="R136" s="239" t="s">
        <v>63</v>
      </c>
      <c r="S136" s="239" t="s">
        <v>46</v>
      </c>
      <c r="T136" s="1"/>
    </row>
    <row r="137" spans="1:20" ht="35.25" customHeight="1">
      <c r="A137" s="286"/>
      <c r="B137" s="173"/>
      <c r="C137" s="150"/>
      <c r="D137" s="151"/>
      <c r="E137" s="151"/>
      <c r="F137" s="151"/>
      <c r="G137" s="151"/>
      <c r="H137" s="151"/>
      <c r="I137" s="151"/>
      <c r="J137" s="152"/>
      <c r="K137" s="8">
        <v>3103.39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239"/>
      <c r="S137" s="239"/>
      <c r="T137" s="1"/>
    </row>
    <row r="138" spans="1:20" ht="37.5" customHeight="1">
      <c r="A138" s="153" t="s">
        <v>391</v>
      </c>
      <c r="B138" s="288" t="s">
        <v>322</v>
      </c>
      <c r="C138" s="110" t="s">
        <v>103</v>
      </c>
      <c r="D138" s="188" t="s">
        <v>392</v>
      </c>
      <c r="E138" s="188"/>
      <c r="F138" s="188"/>
      <c r="G138" s="188"/>
      <c r="H138" s="188"/>
      <c r="I138" s="188"/>
      <c r="J138" s="188"/>
      <c r="K138" s="98" t="s">
        <v>89</v>
      </c>
      <c r="L138" s="99"/>
      <c r="M138" s="99"/>
      <c r="N138" s="99"/>
      <c r="O138" s="99"/>
      <c r="P138" s="99"/>
      <c r="Q138" s="100"/>
      <c r="R138" s="141" t="s">
        <v>214</v>
      </c>
      <c r="S138" s="141" t="s">
        <v>52</v>
      </c>
      <c r="T138" s="1"/>
    </row>
    <row r="139" spans="1:20" ht="26.25" customHeight="1">
      <c r="A139" s="154"/>
      <c r="B139" s="289"/>
      <c r="C139" s="111"/>
      <c r="D139" s="188"/>
      <c r="E139" s="188"/>
      <c r="F139" s="188"/>
      <c r="G139" s="188"/>
      <c r="H139" s="188"/>
      <c r="I139" s="188"/>
      <c r="J139" s="188"/>
      <c r="K139" s="8">
        <f>K141+K143</f>
        <v>856.67</v>
      </c>
      <c r="L139" s="8">
        <f aca="true" t="shared" si="14" ref="L139:Q139">L141+L143</f>
        <v>625</v>
      </c>
      <c r="M139" s="8">
        <f t="shared" si="14"/>
        <v>625</v>
      </c>
      <c r="N139" s="8">
        <f t="shared" si="14"/>
        <v>625</v>
      </c>
      <c r="O139" s="8">
        <f t="shared" si="14"/>
        <v>625</v>
      </c>
      <c r="P139" s="8">
        <f t="shared" si="14"/>
        <v>625</v>
      </c>
      <c r="Q139" s="8">
        <f t="shared" si="14"/>
        <v>625</v>
      </c>
      <c r="R139" s="142"/>
      <c r="S139" s="142"/>
      <c r="T139" s="1"/>
    </row>
    <row r="140" spans="1:20" ht="44.25" customHeight="1">
      <c r="A140" s="154"/>
      <c r="B140" s="289"/>
      <c r="C140" s="111"/>
      <c r="D140" s="188"/>
      <c r="E140" s="188"/>
      <c r="F140" s="188"/>
      <c r="G140" s="188"/>
      <c r="H140" s="188"/>
      <c r="I140" s="188"/>
      <c r="J140" s="188"/>
      <c r="K140" s="307" t="s">
        <v>90</v>
      </c>
      <c r="L140" s="308"/>
      <c r="M140" s="308"/>
      <c r="N140" s="308"/>
      <c r="O140" s="308"/>
      <c r="P140" s="308"/>
      <c r="Q140" s="309"/>
      <c r="R140" s="142"/>
      <c r="S140" s="142"/>
      <c r="T140" s="1"/>
    </row>
    <row r="141" spans="1:20" ht="40.5" customHeight="1">
      <c r="A141" s="154"/>
      <c r="B141" s="289"/>
      <c r="C141" s="111"/>
      <c r="D141" s="119">
        <v>14.7</v>
      </c>
      <c r="E141" s="119">
        <v>16.3</v>
      </c>
      <c r="F141" s="119">
        <v>17.9</v>
      </c>
      <c r="G141" s="119">
        <v>18</v>
      </c>
      <c r="H141" s="119">
        <v>18.3</v>
      </c>
      <c r="I141" s="119">
        <v>18.5</v>
      </c>
      <c r="J141" s="119">
        <v>19</v>
      </c>
      <c r="K141" s="6">
        <v>693</v>
      </c>
      <c r="L141" s="6">
        <v>625</v>
      </c>
      <c r="M141" s="6">
        <v>625</v>
      </c>
      <c r="N141" s="6">
        <v>625</v>
      </c>
      <c r="O141" s="6">
        <v>625</v>
      </c>
      <c r="P141" s="6">
        <v>625</v>
      </c>
      <c r="Q141" s="6">
        <v>625</v>
      </c>
      <c r="R141" s="142"/>
      <c r="S141" s="142"/>
      <c r="T141" s="1"/>
    </row>
    <row r="142" spans="1:20" ht="27" customHeight="1">
      <c r="A142" s="154"/>
      <c r="B142" s="289"/>
      <c r="C142" s="111"/>
      <c r="D142" s="119"/>
      <c r="E142" s="119"/>
      <c r="F142" s="119"/>
      <c r="G142" s="119"/>
      <c r="H142" s="119"/>
      <c r="I142" s="119"/>
      <c r="J142" s="119"/>
      <c r="K142" s="128" t="s">
        <v>206</v>
      </c>
      <c r="L142" s="129"/>
      <c r="M142" s="129"/>
      <c r="N142" s="129"/>
      <c r="O142" s="129"/>
      <c r="P142" s="129"/>
      <c r="Q142" s="130"/>
      <c r="R142" s="142"/>
      <c r="S142" s="142"/>
      <c r="T142" s="1"/>
    </row>
    <row r="143" spans="1:20" ht="30.75" customHeight="1">
      <c r="A143" s="155"/>
      <c r="B143" s="290"/>
      <c r="C143" s="156"/>
      <c r="D143" s="119"/>
      <c r="E143" s="119"/>
      <c r="F143" s="119"/>
      <c r="G143" s="119"/>
      <c r="H143" s="119"/>
      <c r="I143" s="119"/>
      <c r="J143" s="119"/>
      <c r="K143" s="14">
        <v>163.67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3"/>
      <c r="S143" s="143"/>
      <c r="T143" s="1"/>
    </row>
    <row r="144" spans="1:20" ht="70.5" customHeight="1">
      <c r="A144" s="249" t="s">
        <v>393</v>
      </c>
      <c r="B144" s="184" t="s">
        <v>394</v>
      </c>
      <c r="C144" s="184" t="s">
        <v>287</v>
      </c>
      <c r="D144" s="90" t="s">
        <v>395</v>
      </c>
      <c r="E144" s="91"/>
      <c r="F144" s="91"/>
      <c r="G144" s="91"/>
      <c r="H144" s="91"/>
      <c r="I144" s="91"/>
      <c r="J144" s="92"/>
      <c r="K144" s="90" t="s">
        <v>36</v>
      </c>
      <c r="L144" s="91"/>
      <c r="M144" s="91"/>
      <c r="N144" s="91"/>
      <c r="O144" s="91"/>
      <c r="P144" s="91"/>
      <c r="Q144" s="92"/>
      <c r="R144" s="121" t="s">
        <v>423</v>
      </c>
      <c r="S144" s="121" t="s">
        <v>52</v>
      </c>
      <c r="T144" s="1"/>
    </row>
    <row r="145" spans="1:20" ht="82.5" customHeight="1">
      <c r="A145" s="249"/>
      <c r="B145" s="184"/>
      <c r="C145" s="184"/>
      <c r="D145" s="5">
        <v>20.5</v>
      </c>
      <c r="E145" s="5">
        <v>22.8</v>
      </c>
      <c r="F145" s="5">
        <v>25.2</v>
      </c>
      <c r="G145" s="5">
        <v>25.2</v>
      </c>
      <c r="H145" s="5">
        <v>25.3</v>
      </c>
      <c r="I145" s="5">
        <v>25.4</v>
      </c>
      <c r="J145" s="5">
        <v>25.5</v>
      </c>
      <c r="K145" s="6">
        <v>0</v>
      </c>
      <c r="L145" s="6">
        <v>68</v>
      </c>
      <c r="M145" s="6">
        <v>68</v>
      </c>
      <c r="N145" s="6">
        <v>68</v>
      </c>
      <c r="O145" s="6">
        <v>68</v>
      </c>
      <c r="P145" s="6">
        <v>68</v>
      </c>
      <c r="Q145" s="6">
        <v>68</v>
      </c>
      <c r="R145" s="121"/>
      <c r="S145" s="121"/>
      <c r="T145" s="1"/>
    </row>
    <row r="146" spans="1:20" ht="106.5" customHeight="1">
      <c r="A146" s="249" t="s">
        <v>396</v>
      </c>
      <c r="B146" s="184" t="s">
        <v>397</v>
      </c>
      <c r="C146" s="184" t="s">
        <v>288</v>
      </c>
      <c r="D146" s="90" t="s">
        <v>398</v>
      </c>
      <c r="E146" s="91"/>
      <c r="F146" s="91"/>
      <c r="G146" s="91"/>
      <c r="H146" s="91"/>
      <c r="I146" s="91"/>
      <c r="J146" s="92"/>
      <c r="K146" s="90" t="s">
        <v>36</v>
      </c>
      <c r="L146" s="91"/>
      <c r="M146" s="91"/>
      <c r="N146" s="91"/>
      <c r="O146" s="91"/>
      <c r="P146" s="91"/>
      <c r="Q146" s="92"/>
      <c r="R146" s="121" t="s">
        <v>214</v>
      </c>
      <c r="S146" s="121" t="s">
        <v>52</v>
      </c>
      <c r="T146" s="1"/>
    </row>
    <row r="147" spans="1:20" ht="103.5" customHeight="1">
      <c r="A147" s="249"/>
      <c r="B147" s="184"/>
      <c r="C147" s="184"/>
      <c r="D147" s="5">
        <v>48</v>
      </c>
      <c r="E147" s="5">
        <v>51</v>
      </c>
      <c r="F147" s="5">
        <v>52</v>
      </c>
      <c r="G147" s="5">
        <v>52.5</v>
      </c>
      <c r="H147" s="5">
        <v>53</v>
      </c>
      <c r="I147" s="5">
        <v>53</v>
      </c>
      <c r="J147" s="5">
        <v>53.5</v>
      </c>
      <c r="K147" s="6">
        <v>1837</v>
      </c>
      <c r="L147" s="6">
        <v>1837</v>
      </c>
      <c r="M147" s="6">
        <v>1837</v>
      </c>
      <c r="N147" s="6">
        <v>1837</v>
      </c>
      <c r="O147" s="6">
        <v>1837</v>
      </c>
      <c r="P147" s="6">
        <v>1837</v>
      </c>
      <c r="Q147" s="6">
        <v>1837</v>
      </c>
      <c r="R147" s="121"/>
      <c r="S147" s="121"/>
      <c r="T147" s="1"/>
    </row>
    <row r="148" spans="1:20" ht="24.75" customHeight="1">
      <c r="A148" s="153" t="s">
        <v>299</v>
      </c>
      <c r="B148" s="110" t="s">
        <v>306</v>
      </c>
      <c r="C148" s="110" t="s">
        <v>204</v>
      </c>
      <c r="D148" s="157" t="s">
        <v>300</v>
      </c>
      <c r="E148" s="158"/>
      <c r="F148" s="158"/>
      <c r="G148" s="158"/>
      <c r="H148" s="158"/>
      <c r="I148" s="158"/>
      <c r="J148" s="159"/>
      <c r="K148" s="90" t="s">
        <v>89</v>
      </c>
      <c r="L148" s="91"/>
      <c r="M148" s="91"/>
      <c r="N148" s="91"/>
      <c r="O148" s="91"/>
      <c r="P148" s="91"/>
      <c r="Q148" s="92"/>
      <c r="R148" s="141" t="s">
        <v>214</v>
      </c>
      <c r="S148" s="141" t="s">
        <v>53</v>
      </c>
      <c r="T148" s="1"/>
    </row>
    <row r="149" spans="1:20" ht="24.75" customHeight="1">
      <c r="A149" s="154"/>
      <c r="B149" s="111"/>
      <c r="C149" s="111"/>
      <c r="D149" s="160"/>
      <c r="E149" s="161"/>
      <c r="F149" s="161"/>
      <c r="G149" s="161"/>
      <c r="H149" s="161"/>
      <c r="I149" s="161"/>
      <c r="J149" s="162"/>
      <c r="K149" s="5">
        <f>K151+K153</f>
        <v>5903.15</v>
      </c>
      <c r="L149" s="5">
        <f aca="true" t="shared" si="15" ref="L149:Q149">L151+L153</f>
        <v>1501.3</v>
      </c>
      <c r="M149" s="6">
        <f t="shared" si="15"/>
        <v>1395</v>
      </c>
      <c r="N149" s="6">
        <f t="shared" si="15"/>
        <v>1395</v>
      </c>
      <c r="O149" s="6">
        <f t="shared" si="15"/>
        <v>1395</v>
      </c>
      <c r="P149" s="6">
        <f t="shared" si="15"/>
        <v>1395</v>
      </c>
      <c r="Q149" s="6">
        <f t="shared" si="15"/>
        <v>1395</v>
      </c>
      <c r="R149" s="142"/>
      <c r="S149" s="142"/>
      <c r="T149" s="1"/>
    </row>
    <row r="150" spans="1:20" ht="48.75" customHeight="1">
      <c r="A150" s="154"/>
      <c r="B150" s="111"/>
      <c r="C150" s="111"/>
      <c r="D150" s="163"/>
      <c r="E150" s="164"/>
      <c r="F150" s="164"/>
      <c r="G150" s="164"/>
      <c r="H150" s="164"/>
      <c r="I150" s="164"/>
      <c r="J150" s="165"/>
      <c r="K150" s="307" t="s">
        <v>90</v>
      </c>
      <c r="L150" s="308"/>
      <c r="M150" s="308"/>
      <c r="N150" s="308"/>
      <c r="O150" s="308"/>
      <c r="P150" s="308"/>
      <c r="Q150" s="309"/>
      <c r="R150" s="142"/>
      <c r="S150" s="142"/>
      <c r="T150" s="1"/>
    </row>
    <row r="151" spans="1:20" ht="32.25" customHeight="1">
      <c r="A151" s="154"/>
      <c r="B151" s="111"/>
      <c r="C151" s="111"/>
      <c r="D151" s="121">
        <v>43</v>
      </c>
      <c r="E151" s="121">
        <v>54</v>
      </c>
      <c r="F151" s="121">
        <v>57</v>
      </c>
      <c r="G151" s="121">
        <v>61</v>
      </c>
      <c r="H151" s="121">
        <v>63</v>
      </c>
      <c r="I151" s="121">
        <v>65</v>
      </c>
      <c r="J151" s="121">
        <v>67</v>
      </c>
      <c r="K151" s="7">
        <v>718.9</v>
      </c>
      <c r="L151" s="6">
        <v>1501.3</v>
      </c>
      <c r="M151" s="6">
        <v>1395</v>
      </c>
      <c r="N151" s="6">
        <v>1395</v>
      </c>
      <c r="O151" s="6">
        <v>1395</v>
      </c>
      <c r="P151" s="6">
        <v>1395</v>
      </c>
      <c r="Q151" s="6">
        <v>1395</v>
      </c>
      <c r="R151" s="142"/>
      <c r="S151" s="142"/>
      <c r="T151" s="1"/>
    </row>
    <row r="152" spans="1:20" ht="32.25" customHeight="1">
      <c r="A152" s="154"/>
      <c r="B152" s="111"/>
      <c r="C152" s="111"/>
      <c r="D152" s="121"/>
      <c r="E152" s="121"/>
      <c r="F152" s="121"/>
      <c r="G152" s="121"/>
      <c r="H152" s="121"/>
      <c r="I152" s="121"/>
      <c r="J152" s="121"/>
      <c r="K152" s="128" t="s">
        <v>206</v>
      </c>
      <c r="L152" s="129"/>
      <c r="M152" s="129"/>
      <c r="N152" s="129"/>
      <c r="O152" s="129"/>
      <c r="P152" s="129"/>
      <c r="Q152" s="130"/>
      <c r="R152" s="142"/>
      <c r="S152" s="142"/>
      <c r="T152" s="1"/>
    </row>
    <row r="153" spans="1:20" ht="24" customHeight="1">
      <c r="A153" s="155"/>
      <c r="B153" s="156"/>
      <c r="C153" s="156"/>
      <c r="D153" s="121"/>
      <c r="E153" s="121"/>
      <c r="F153" s="121"/>
      <c r="G153" s="121"/>
      <c r="H153" s="121"/>
      <c r="I153" s="121"/>
      <c r="J153" s="121"/>
      <c r="K153" s="7">
        <v>5184.25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3"/>
      <c r="S153" s="143"/>
      <c r="T153" s="1"/>
    </row>
    <row r="154" spans="1:20" ht="39.75" customHeight="1">
      <c r="A154" s="249" t="s">
        <v>301</v>
      </c>
      <c r="B154" s="184" t="s">
        <v>307</v>
      </c>
      <c r="C154" s="184" t="s">
        <v>308</v>
      </c>
      <c r="D154" s="122"/>
      <c r="E154" s="123"/>
      <c r="F154" s="123"/>
      <c r="G154" s="123"/>
      <c r="H154" s="123"/>
      <c r="I154" s="123"/>
      <c r="J154" s="124"/>
      <c r="K154" s="98" t="s">
        <v>310</v>
      </c>
      <c r="L154" s="99"/>
      <c r="M154" s="99"/>
      <c r="N154" s="99"/>
      <c r="O154" s="99"/>
      <c r="P154" s="99"/>
      <c r="Q154" s="100"/>
      <c r="R154" s="121" t="s">
        <v>433</v>
      </c>
      <c r="S154" s="121" t="s">
        <v>309</v>
      </c>
      <c r="T154" s="1"/>
    </row>
    <row r="155" spans="1:20" ht="37.5" customHeight="1" thickBot="1">
      <c r="A155" s="153"/>
      <c r="B155" s="110"/>
      <c r="C155" s="110"/>
      <c r="D155" s="180"/>
      <c r="E155" s="181"/>
      <c r="F155" s="181"/>
      <c r="G155" s="181"/>
      <c r="H155" s="181"/>
      <c r="I155" s="181"/>
      <c r="J155" s="182"/>
      <c r="K155" s="60">
        <v>1200</v>
      </c>
      <c r="L155" s="60">
        <v>46000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  <c r="R155" s="141"/>
      <c r="S155" s="141"/>
      <c r="T155" s="1"/>
    </row>
    <row r="156" spans="1:20" ht="38.25" customHeight="1">
      <c r="A156" s="268" t="s">
        <v>311</v>
      </c>
      <c r="B156" s="271" t="s">
        <v>312</v>
      </c>
      <c r="C156" s="272"/>
      <c r="D156" s="326" t="s">
        <v>91</v>
      </c>
      <c r="E156" s="327"/>
      <c r="F156" s="327"/>
      <c r="G156" s="327"/>
      <c r="H156" s="327"/>
      <c r="I156" s="327"/>
      <c r="J156" s="328"/>
      <c r="K156" s="401" t="s">
        <v>151</v>
      </c>
      <c r="L156" s="401"/>
      <c r="M156" s="401"/>
      <c r="N156" s="401"/>
      <c r="O156" s="401"/>
      <c r="P156" s="401"/>
      <c r="Q156" s="401"/>
      <c r="R156" s="264" t="s">
        <v>214</v>
      </c>
      <c r="S156" s="244" t="s">
        <v>106</v>
      </c>
      <c r="T156" s="1"/>
    </row>
    <row r="157" spans="1:27" ht="41.25" customHeight="1">
      <c r="A157" s="269"/>
      <c r="B157" s="273"/>
      <c r="C157" s="274"/>
      <c r="D157" s="329"/>
      <c r="E157" s="330"/>
      <c r="F157" s="330"/>
      <c r="G157" s="330"/>
      <c r="H157" s="330"/>
      <c r="I157" s="330"/>
      <c r="J157" s="331"/>
      <c r="K157" s="82">
        <f>K160+K162+K164+K166+K168</f>
        <v>1180481.9949999999</v>
      </c>
      <c r="L157" s="82">
        <f aca="true" t="shared" si="16" ref="L157:Q157">L160+L162+L164+L166+L168</f>
        <v>1113377.4</v>
      </c>
      <c r="M157" s="82">
        <f t="shared" si="16"/>
        <v>1115346.98</v>
      </c>
      <c r="N157" s="82">
        <f t="shared" si="16"/>
        <v>1509998.7</v>
      </c>
      <c r="O157" s="82">
        <f t="shared" si="16"/>
        <v>1310493.7999999998</v>
      </c>
      <c r="P157" s="82">
        <f t="shared" si="16"/>
        <v>1330628.9</v>
      </c>
      <c r="Q157" s="82">
        <f t="shared" si="16"/>
        <v>1347281.1</v>
      </c>
      <c r="R157" s="142"/>
      <c r="S157" s="96"/>
      <c r="T157" s="70"/>
      <c r="U157" s="70"/>
      <c r="V157" s="70"/>
      <c r="W157" s="70"/>
      <c r="X157" s="70"/>
      <c r="Y157" s="70"/>
      <c r="Z157" s="70"/>
      <c r="AA157" s="70"/>
    </row>
    <row r="158" spans="1:20" ht="20.25" customHeight="1">
      <c r="A158" s="269"/>
      <c r="B158" s="273"/>
      <c r="C158" s="274"/>
      <c r="D158" s="329"/>
      <c r="E158" s="330"/>
      <c r="F158" s="330"/>
      <c r="G158" s="330"/>
      <c r="H158" s="330"/>
      <c r="I158" s="330"/>
      <c r="J158" s="331"/>
      <c r="K158" s="121" t="s">
        <v>136</v>
      </c>
      <c r="L158" s="121"/>
      <c r="M158" s="121"/>
      <c r="N158" s="121"/>
      <c r="O158" s="121"/>
      <c r="P158" s="121"/>
      <c r="Q158" s="121"/>
      <c r="R158" s="142"/>
      <c r="S158" s="96"/>
      <c r="T158" s="1"/>
    </row>
    <row r="159" spans="1:20" ht="32.25" customHeight="1">
      <c r="A159" s="269"/>
      <c r="B159" s="273"/>
      <c r="C159" s="274"/>
      <c r="D159" s="15">
        <v>51.7</v>
      </c>
      <c r="E159" s="15">
        <v>51.1</v>
      </c>
      <c r="F159" s="15">
        <v>50.5</v>
      </c>
      <c r="G159" s="15">
        <v>49.9</v>
      </c>
      <c r="H159" s="15">
        <v>49.3</v>
      </c>
      <c r="I159" s="15">
        <v>48.7</v>
      </c>
      <c r="J159" s="15">
        <v>48.1</v>
      </c>
      <c r="K159" s="134" t="s">
        <v>143</v>
      </c>
      <c r="L159" s="134"/>
      <c r="M159" s="134"/>
      <c r="N159" s="134"/>
      <c r="O159" s="134"/>
      <c r="P159" s="134"/>
      <c r="Q159" s="134"/>
      <c r="R159" s="142"/>
      <c r="S159" s="96"/>
      <c r="T159" s="1"/>
    </row>
    <row r="160" spans="1:22" ht="61.5" customHeight="1">
      <c r="A160" s="269"/>
      <c r="B160" s="273"/>
      <c r="C160" s="274"/>
      <c r="D160" s="341" t="s">
        <v>153</v>
      </c>
      <c r="E160" s="342"/>
      <c r="F160" s="342"/>
      <c r="G160" s="342"/>
      <c r="H160" s="342"/>
      <c r="I160" s="342"/>
      <c r="J160" s="343"/>
      <c r="K160" s="83">
        <f aca="true" t="shared" si="17" ref="K160:Q160">K187+K195+K203+K207+K209+K211+K215+K225+K237+K243+K247+K199+K251</f>
        <v>229661.13</v>
      </c>
      <c r="L160" s="83">
        <f t="shared" si="17"/>
        <v>116717.6</v>
      </c>
      <c r="M160" s="83">
        <f t="shared" si="17"/>
        <v>120982.5</v>
      </c>
      <c r="N160" s="83">
        <f t="shared" si="17"/>
        <v>519181.69999999995</v>
      </c>
      <c r="O160" s="83">
        <f t="shared" si="17"/>
        <v>539676.7999999999</v>
      </c>
      <c r="P160" s="83">
        <f t="shared" si="17"/>
        <v>559811.9</v>
      </c>
      <c r="Q160" s="83">
        <f t="shared" si="17"/>
        <v>576464.1</v>
      </c>
      <c r="R160" s="142"/>
      <c r="S160" s="96"/>
      <c r="T160" s="70"/>
      <c r="U160" s="71"/>
      <c r="V160" s="71"/>
    </row>
    <row r="161" spans="1:20" ht="35.25" customHeight="1">
      <c r="A161" s="269"/>
      <c r="B161" s="273"/>
      <c r="C161" s="274"/>
      <c r="D161" s="55">
        <v>616</v>
      </c>
      <c r="E161" s="55">
        <v>616</v>
      </c>
      <c r="F161" s="55">
        <v>616</v>
      </c>
      <c r="G161" s="55">
        <v>616</v>
      </c>
      <c r="H161" s="55">
        <v>616</v>
      </c>
      <c r="I161" s="55">
        <v>616</v>
      </c>
      <c r="J161" s="55">
        <v>616</v>
      </c>
      <c r="K161" s="134" t="s">
        <v>139</v>
      </c>
      <c r="L161" s="134"/>
      <c r="M161" s="134"/>
      <c r="N161" s="134"/>
      <c r="O161" s="134"/>
      <c r="P161" s="134"/>
      <c r="Q161" s="134"/>
      <c r="R161" s="142"/>
      <c r="S161" s="96"/>
      <c r="T161" s="70"/>
    </row>
    <row r="162" spans="1:21" ht="41.25" customHeight="1">
      <c r="A162" s="269"/>
      <c r="B162" s="273"/>
      <c r="C162" s="274"/>
      <c r="D162" s="220" t="s">
        <v>313</v>
      </c>
      <c r="E162" s="221"/>
      <c r="F162" s="221"/>
      <c r="G162" s="221"/>
      <c r="H162" s="221"/>
      <c r="I162" s="221"/>
      <c r="J162" s="222"/>
      <c r="K162" s="83">
        <f aca="true" t="shared" si="18" ref="K162:Q162">K189+K197+K205+K217+K227+K239+K249+K255</f>
        <v>123986.02999999998</v>
      </c>
      <c r="L162" s="83">
        <f t="shared" si="18"/>
        <v>178022</v>
      </c>
      <c r="M162" s="83">
        <f t="shared" si="18"/>
        <v>178022</v>
      </c>
      <c r="N162" s="83">
        <f t="shared" si="18"/>
        <v>165022</v>
      </c>
      <c r="O162" s="83">
        <f t="shared" si="18"/>
        <v>65022</v>
      </c>
      <c r="P162" s="83">
        <f t="shared" si="18"/>
        <v>65022</v>
      </c>
      <c r="Q162" s="83">
        <f t="shared" si="18"/>
        <v>65022</v>
      </c>
      <c r="R162" s="142"/>
      <c r="S162" s="96"/>
      <c r="T162" s="70"/>
      <c r="U162" s="71"/>
    </row>
    <row r="163" spans="1:20" ht="41.25" customHeight="1">
      <c r="A163" s="269"/>
      <c r="B163" s="273"/>
      <c r="C163" s="274"/>
      <c r="D163" s="15">
        <v>0.178</v>
      </c>
      <c r="E163" s="15">
        <v>0.178</v>
      </c>
      <c r="F163" s="15">
        <v>0.178</v>
      </c>
      <c r="G163" s="15">
        <v>0.178</v>
      </c>
      <c r="H163" s="15">
        <v>0.178</v>
      </c>
      <c r="I163" s="15">
        <v>0.178</v>
      </c>
      <c r="J163" s="15">
        <v>0.178</v>
      </c>
      <c r="K163" s="134" t="s">
        <v>141</v>
      </c>
      <c r="L163" s="134"/>
      <c r="M163" s="134"/>
      <c r="N163" s="134"/>
      <c r="O163" s="134"/>
      <c r="P163" s="134"/>
      <c r="Q163" s="134"/>
      <c r="R163" s="142"/>
      <c r="S163" s="96"/>
      <c r="T163" s="70"/>
    </row>
    <row r="164" spans="1:21" ht="41.25" customHeight="1">
      <c r="A164" s="269"/>
      <c r="B164" s="273"/>
      <c r="C164" s="274"/>
      <c r="D164" s="220" t="s">
        <v>314</v>
      </c>
      <c r="E164" s="256"/>
      <c r="F164" s="256"/>
      <c r="G164" s="256"/>
      <c r="H164" s="256"/>
      <c r="I164" s="256"/>
      <c r="J164" s="257"/>
      <c r="K164" s="83">
        <f aca="true" t="shared" si="19" ref="K164:Q164">K191+K219+K229+K257</f>
        <v>126830.435</v>
      </c>
      <c r="L164" s="83">
        <f t="shared" si="19"/>
        <v>112863.8</v>
      </c>
      <c r="M164" s="83">
        <f t="shared" si="19"/>
        <v>110568.48</v>
      </c>
      <c r="N164" s="83">
        <f t="shared" si="19"/>
        <v>110000</v>
      </c>
      <c r="O164" s="83">
        <f t="shared" si="19"/>
        <v>0</v>
      </c>
      <c r="P164" s="83">
        <f t="shared" si="19"/>
        <v>0</v>
      </c>
      <c r="Q164" s="83">
        <f t="shared" si="19"/>
        <v>0</v>
      </c>
      <c r="R164" s="142"/>
      <c r="S164" s="96"/>
      <c r="T164" s="70"/>
      <c r="U164" s="71"/>
    </row>
    <row r="165" spans="1:20" ht="42" customHeight="1">
      <c r="A165" s="269"/>
      <c r="B165" s="273"/>
      <c r="C165" s="274"/>
      <c r="D165" s="55">
        <v>18</v>
      </c>
      <c r="E165" s="55">
        <v>18</v>
      </c>
      <c r="F165" s="55">
        <v>18</v>
      </c>
      <c r="G165" s="55">
        <v>18</v>
      </c>
      <c r="H165" s="55">
        <v>18</v>
      </c>
      <c r="I165" s="55">
        <v>18</v>
      </c>
      <c r="J165" s="55">
        <v>18</v>
      </c>
      <c r="K165" s="134" t="s">
        <v>152</v>
      </c>
      <c r="L165" s="134"/>
      <c r="M165" s="134"/>
      <c r="N165" s="134"/>
      <c r="O165" s="134"/>
      <c r="P165" s="134"/>
      <c r="Q165" s="134"/>
      <c r="R165" s="142"/>
      <c r="S165" s="96"/>
      <c r="T165" s="1"/>
    </row>
    <row r="166" spans="1:20" ht="39" customHeight="1">
      <c r="A166" s="269"/>
      <c r="B166" s="273"/>
      <c r="C166" s="274"/>
      <c r="D166" s="380" t="s">
        <v>315</v>
      </c>
      <c r="E166" s="381"/>
      <c r="F166" s="381"/>
      <c r="G166" s="381"/>
      <c r="H166" s="381"/>
      <c r="I166" s="381"/>
      <c r="J166" s="382"/>
      <c r="K166" s="83">
        <f>K233</f>
        <v>700000</v>
      </c>
      <c r="L166" s="83">
        <f aca="true" t="shared" si="20" ref="L166:Q166">L233</f>
        <v>700000</v>
      </c>
      <c r="M166" s="83">
        <f t="shared" si="20"/>
        <v>700000</v>
      </c>
      <c r="N166" s="83">
        <f t="shared" si="20"/>
        <v>700000</v>
      </c>
      <c r="O166" s="83">
        <f t="shared" si="20"/>
        <v>700000</v>
      </c>
      <c r="P166" s="83">
        <f t="shared" si="20"/>
        <v>700000</v>
      </c>
      <c r="Q166" s="83">
        <f t="shared" si="20"/>
        <v>700000</v>
      </c>
      <c r="R166" s="142"/>
      <c r="S166" s="96"/>
      <c r="T166" s="1"/>
    </row>
    <row r="167" spans="1:20" ht="24.75" customHeight="1">
      <c r="A167" s="269"/>
      <c r="B167" s="273"/>
      <c r="C167" s="274"/>
      <c r="D167" s="6">
        <v>45</v>
      </c>
      <c r="E167" s="6">
        <v>45</v>
      </c>
      <c r="F167" s="6">
        <v>45</v>
      </c>
      <c r="G167" s="6">
        <v>45</v>
      </c>
      <c r="H167" s="6">
        <v>45</v>
      </c>
      <c r="I167" s="6">
        <v>45</v>
      </c>
      <c r="J167" s="6">
        <v>45</v>
      </c>
      <c r="K167" s="134" t="s">
        <v>140</v>
      </c>
      <c r="L167" s="134"/>
      <c r="M167" s="134"/>
      <c r="N167" s="134"/>
      <c r="O167" s="134"/>
      <c r="P167" s="134"/>
      <c r="Q167" s="134"/>
      <c r="R167" s="142"/>
      <c r="S167" s="96"/>
      <c r="T167" s="1"/>
    </row>
    <row r="168" spans="1:20" ht="32.25" customHeight="1">
      <c r="A168" s="269"/>
      <c r="B168" s="273"/>
      <c r="C168" s="274"/>
      <c r="D168" s="380" t="s">
        <v>316</v>
      </c>
      <c r="E168" s="381"/>
      <c r="F168" s="381"/>
      <c r="G168" s="381"/>
      <c r="H168" s="381"/>
      <c r="I168" s="381"/>
      <c r="J168" s="382"/>
      <c r="K168" s="83">
        <f>K221+K231+K241</f>
        <v>4.4</v>
      </c>
      <c r="L168" s="83">
        <f aca="true" t="shared" si="21" ref="L168:Q168">L221+L231+L241</f>
        <v>5774</v>
      </c>
      <c r="M168" s="83">
        <f t="shared" si="21"/>
        <v>5774</v>
      </c>
      <c r="N168" s="83">
        <f t="shared" si="21"/>
        <v>15795</v>
      </c>
      <c r="O168" s="83">
        <f t="shared" si="21"/>
        <v>5795</v>
      </c>
      <c r="P168" s="83">
        <f t="shared" si="21"/>
        <v>5795</v>
      </c>
      <c r="Q168" s="83">
        <f t="shared" si="21"/>
        <v>5795</v>
      </c>
      <c r="R168" s="142"/>
      <c r="S168" s="96"/>
      <c r="T168" s="1"/>
    </row>
    <row r="169" spans="1:20" ht="24" customHeight="1">
      <c r="A169" s="269"/>
      <c r="B169" s="273"/>
      <c r="C169" s="274"/>
      <c r="D169" s="55">
        <v>218</v>
      </c>
      <c r="E169" s="55">
        <v>218</v>
      </c>
      <c r="F169" s="55">
        <v>218</v>
      </c>
      <c r="G169" s="55">
        <v>218</v>
      </c>
      <c r="H169" s="55">
        <v>218</v>
      </c>
      <c r="I169" s="55">
        <v>218</v>
      </c>
      <c r="J169" s="55">
        <v>218</v>
      </c>
      <c r="K169" s="135"/>
      <c r="L169" s="136"/>
      <c r="M169" s="136"/>
      <c r="N169" s="136"/>
      <c r="O169" s="136"/>
      <c r="P169" s="136"/>
      <c r="Q169" s="137"/>
      <c r="R169" s="142"/>
      <c r="S169" s="96"/>
      <c r="T169" s="1"/>
    </row>
    <row r="170" spans="1:20" ht="43.5" customHeight="1">
      <c r="A170" s="269"/>
      <c r="B170" s="273"/>
      <c r="C170" s="274"/>
      <c r="D170" s="344" t="s">
        <v>155</v>
      </c>
      <c r="E170" s="91"/>
      <c r="F170" s="91"/>
      <c r="G170" s="91"/>
      <c r="H170" s="91"/>
      <c r="I170" s="91"/>
      <c r="J170" s="92"/>
      <c r="K170" s="138"/>
      <c r="L170" s="139"/>
      <c r="M170" s="139"/>
      <c r="N170" s="139"/>
      <c r="O170" s="139"/>
      <c r="P170" s="139"/>
      <c r="Q170" s="140"/>
      <c r="R170" s="142"/>
      <c r="S170" s="96"/>
      <c r="T170" s="1"/>
    </row>
    <row r="171" spans="1:20" ht="23.25" customHeight="1">
      <c r="A171" s="269"/>
      <c r="B171" s="273"/>
      <c r="C171" s="274"/>
      <c r="D171" s="59">
        <v>55.5</v>
      </c>
      <c r="E171" s="59">
        <v>59.6</v>
      </c>
      <c r="F171" s="15">
        <v>62.3</v>
      </c>
      <c r="G171" s="15">
        <v>65</v>
      </c>
      <c r="H171" s="15">
        <v>68</v>
      </c>
      <c r="I171" s="15">
        <v>84</v>
      </c>
      <c r="J171" s="15">
        <v>100</v>
      </c>
      <c r="K171" s="138"/>
      <c r="L171" s="139"/>
      <c r="M171" s="139"/>
      <c r="N171" s="139"/>
      <c r="O171" s="139"/>
      <c r="P171" s="139"/>
      <c r="Q171" s="140"/>
      <c r="R171" s="142"/>
      <c r="S171" s="96"/>
      <c r="T171" s="1"/>
    </row>
    <row r="172" spans="1:20" ht="42" customHeight="1">
      <c r="A172" s="269"/>
      <c r="B172" s="273"/>
      <c r="C172" s="274"/>
      <c r="D172" s="344" t="s">
        <v>156</v>
      </c>
      <c r="E172" s="91"/>
      <c r="F172" s="91"/>
      <c r="G172" s="91"/>
      <c r="H172" s="91"/>
      <c r="I172" s="91"/>
      <c r="J172" s="92"/>
      <c r="K172" s="138"/>
      <c r="L172" s="139"/>
      <c r="M172" s="139"/>
      <c r="N172" s="139"/>
      <c r="O172" s="139"/>
      <c r="P172" s="139"/>
      <c r="Q172" s="140"/>
      <c r="R172" s="142"/>
      <c r="S172" s="96"/>
      <c r="T172" s="1"/>
    </row>
    <row r="173" spans="1:20" ht="21" customHeight="1">
      <c r="A173" s="269"/>
      <c r="B173" s="273"/>
      <c r="C173" s="274"/>
      <c r="D173" s="55">
        <v>46</v>
      </c>
      <c r="E173" s="55">
        <v>46</v>
      </c>
      <c r="F173" s="55">
        <v>49.2</v>
      </c>
      <c r="G173" s="55">
        <v>52.4</v>
      </c>
      <c r="H173" s="55">
        <v>52.4</v>
      </c>
      <c r="I173" s="55">
        <v>57.1</v>
      </c>
      <c r="J173" s="55">
        <v>58.7</v>
      </c>
      <c r="K173" s="138"/>
      <c r="L173" s="139"/>
      <c r="M173" s="139"/>
      <c r="N173" s="139"/>
      <c r="O173" s="139"/>
      <c r="P173" s="139"/>
      <c r="Q173" s="140"/>
      <c r="R173" s="142"/>
      <c r="S173" s="96"/>
      <c r="T173" s="1"/>
    </row>
    <row r="174" spans="1:20" ht="39.75" customHeight="1">
      <c r="A174" s="269"/>
      <c r="B174" s="273"/>
      <c r="C174" s="274"/>
      <c r="D174" s="393" t="s">
        <v>154</v>
      </c>
      <c r="E174" s="394"/>
      <c r="F174" s="394"/>
      <c r="G174" s="394"/>
      <c r="H174" s="394"/>
      <c r="I174" s="394"/>
      <c r="J174" s="395"/>
      <c r="K174" s="160"/>
      <c r="L174" s="161"/>
      <c r="M174" s="161"/>
      <c r="N174" s="161"/>
      <c r="O174" s="161"/>
      <c r="P174" s="161"/>
      <c r="Q174" s="162"/>
      <c r="R174" s="142"/>
      <c r="S174" s="96"/>
      <c r="T174" s="1"/>
    </row>
    <row r="175" spans="1:20" ht="21" customHeight="1">
      <c r="A175" s="269"/>
      <c r="B175" s="273"/>
      <c r="C175" s="274"/>
      <c r="D175" s="15">
        <v>77.1</v>
      </c>
      <c r="E175" s="15">
        <v>77.1</v>
      </c>
      <c r="F175" s="15">
        <v>77.1</v>
      </c>
      <c r="G175" s="15">
        <v>77.1</v>
      </c>
      <c r="H175" s="15">
        <v>77.1</v>
      </c>
      <c r="I175" s="15">
        <v>77.1</v>
      </c>
      <c r="J175" s="15">
        <v>77.1</v>
      </c>
      <c r="K175" s="160"/>
      <c r="L175" s="161"/>
      <c r="M175" s="161"/>
      <c r="N175" s="161"/>
      <c r="O175" s="161"/>
      <c r="P175" s="161"/>
      <c r="Q175" s="162"/>
      <c r="R175" s="142"/>
      <c r="S175" s="96"/>
      <c r="T175" s="1"/>
    </row>
    <row r="176" spans="1:20" ht="37.5" customHeight="1">
      <c r="A176" s="269"/>
      <c r="B176" s="273"/>
      <c r="C176" s="274"/>
      <c r="D176" s="344" t="s">
        <v>157</v>
      </c>
      <c r="E176" s="91"/>
      <c r="F176" s="91"/>
      <c r="G176" s="91"/>
      <c r="H176" s="91"/>
      <c r="I176" s="91"/>
      <c r="J176" s="92"/>
      <c r="K176" s="160"/>
      <c r="L176" s="161"/>
      <c r="M176" s="161"/>
      <c r="N176" s="161"/>
      <c r="O176" s="161"/>
      <c r="P176" s="161"/>
      <c r="Q176" s="162"/>
      <c r="R176" s="142"/>
      <c r="S176" s="96"/>
      <c r="T176" s="1"/>
    </row>
    <row r="177" spans="1:20" ht="24" customHeight="1">
      <c r="A177" s="269"/>
      <c r="B177" s="273"/>
      <c r="C177" s="274"/>
      <c r="D177" s="15">
        <v>173</v>
      </c>
      <c r="E177" s="15">
        <v>173</v>
      </c>
      <c r="F177" s="15">
        <v>173</v>
      </c>
      <c r="G177" s="15">
        <v>173</v>
      </c>
      <c r="H177" s="15">
        <v>173</v>
      </c>
      <c r="I177" s="15">
        <v>173</v>
      </c>
      <c r="J177" s="15">
        <v>173</v>
      </c>
      <c r="K177" s="160"/>
      <c r="L177" s="161"/>
      <c r="M177" s="161"/>
      <c r="N177" s="161"/>
      <c r="O177" s="161"/>
      <c r="P177" s="161"/>
      <c r="Q177" s="162"/>
      <c r="R177" s="142"/>
      <c r="S177" s="96"/>
      <c r="T177" s="1"/>
    </row>
    <row r="178" spans="1:20" ht="42.75" customHeight="1">
      <c r="A178" s="269"/>
      <c r="B178" s="273"/>
      <c r="C178" s="274"/>
      <c r="D178" s="344" t="s">
        <v>216</v>
      </c>
      <c r="E178" s="91"/>
      <c r="F178" s="91"/>
      <c r="G178" s="91"/>
      <c r="H178" s="91"/>
      <c r="I178" s="91"/>
      <c r="J178" s="92"/>
      <c r="K178" s="160"/>
      <c r="L178" s="161"/>
      <c r="M178" s="161"/>
      <c r="N178" s="161"/>
      <c r="O178" s="161"/>
      <c r="P178" s="161"/>
      <c r="Q178" s="162"/>
      <c r="R178" s="142"/>
      <c r="S178" s="96"/>
      <c r="T178" s="1"/>
    </row>
    <row r="179" spans="1:20" ht="23.25" customHeight="1">
      <c r="A179" s="269"/>
      <c r="B179" s="273"/>
      <c r="C179" s="274"/>
      <c r="D179" s="15">
        <v>98.9</v>
      </c>
      <c r="E179" s="15">
        <v>98.9</v>
      </c>
      <c r="F179" s="15">
        <v>98.9</v>
      </c>
      <c r="G179" s="15">
        <v>98.9</v>
      </c>
      <c r="H179" s="15">
        <v>98.9</v>
      </c>
      <c r="I179" s="15">
        <v>98.9</v>
      </c>
      <c r="J179" s="15">
        <v>100</v>
      </c>
      <c r="K179" s="160"/>
      <c r="L179" s="161"/>
      <c r="M179" s="161"/>
      <c r="N179" s="161"/>
      <c r="O179" s="161"/>
      <c r="P179" s="161"/>
      <c r="Q179" s="162"/>
      <c r="R179" s="142"/>
      <c r="S179" s="96"/>
      <c r="T179" s="1"/>
    </row>
    <row r="180" spans="1:20" ht="73.5" customHeight="1">
      <c r="A180" s="269"/>
      <c r="B180" s="273"/>
      <c r="C180" s="274"/>
      <c r="D180" s="344" t="s">
        <v>222</v>
      </c>
      <c r="E180" s="91"/>
      <c r="F180" s="91"/>
      <c r="G180" s="91"/>
      <c r="H180" s="91"/>
      <c r="I180" s="91"/>
      <c r="J180" s="92"/>
      <c r="K180" s="42"/>
      <c r="L180" s="43"/>
      <c r="M180" s="43"/>
      <c r="N180" s="43"/>
      <c r="O180" s="43"/>
      <c r="P180" s="43"/>
      <c r="Q180" s="44"/>
      <c r="R180" s="142"/>
      <c r="S180" s="96"/>
      <c r="T180" s="1"/>
    </row>
    <row r="181" spans="1:20" ht="21" customHeight="1">
      <c r="A181" s="269"/>
      <c r="B181" s="273"/>
      <c r="C181" s="274"/>
      <c r="D181" s="5">
        <v>58</v>
      </c>
      <c r="E181" s="5">
        <v>61</v>
      </c>
      <c r="F181" s="5">
        <v>63</v>
      </c>
      <c r="G181" s="5">
        <v>66</v>
      </c>
      <c r="H181" s="5">
        <v>69</v>
      </c>
      <c r="I181" s="5">
        <v>72</v>
      </c>
      <c r="J181" s="5">
        <v>75</v>
      </c>
      <c r="K181" s="42"/>
      <c r="L181" s="43"/>
      <c r="M181" s="43"/>
      <c r="N181" s="43"/>
      <c r="O181" s="43"/>
      <c r="P181" s="43"/>
      <c r="Q181" s="44"/>
      <c r="R181" s="142"/>
      <c r="S181" s="96"/>
      <c r="T181" s="1"/>
    </row>
    <row r="182" spans="1:20" ht="81.75" customHeight="1">
      <c r="A182" s="269"/>
      <c r="B182" s="273"/>
      <c r="C182" s="274"/>
      <c r="D182" s="344" t="s">
        <v>223</v>
      </c>
      <c r="E182" s="91"/>
      <c r="F182" s="91"/>
      <c r="G182" s="91"/>
      <c r="H182" s="91"/>
      <c r="I182" s="91"/>
      <c r="J182" s="92"/>
      <c r="K182" s="42"/>
      <c r="L182" s="43"/>
      <c r="M182" s="43"/>
      <c r="N182" s="43"/>
      <c r="O182" s="43"/>
      <c r="P182" s="43"/>
      <c r="Q182" s="44"/>
      <c r="R182" s="142"/>
      <c r="S182" s="96"/>
      <c r="T182" s="1"/>
    </row>
    <row r="183" spans="1:20" ht="23.25" customHeight="1" thickBot="1">
      <c r="A183" s="270"/>
      <c r="B183" s="275"/>
      <c r="C183" s="276"/>
      <c r="D183" s="45">
        <v>50</v>
      </c>
      <c r="E183" s="45">
        <v>45</v>
      </c>
      <c r="F183" s="45">
        <v>39</v>
      </c>
      <c r="G183" s="45">
        <v>32</v>
      </c>
      <c r="H183" s="45">
        <v>26</v>
      </c>
      <c r="I183" s="45">
        <v>20</v>
      </c>
      <c r="J183" s="45">
        <v>14</v>
      </c>
      <c r="K183" s="61"/>
      <c r="L183" s="62"/>
      <c r="M183" s="62"/>
      <c r="N183" s="62"/>
      <c r="O183" s="62"/>
      <c r="P183" s="62"/>
      <c r="Q183" s="63"/>
      <c r="R183" s="265"/>
      <c r="S183" s="97"/>
      <c r="T183" s="1"/>
    </row>
    <row r="184" spans="1:20" ht="21" customHeight="1">
      <c r="A184" s="268" t="s">
        <v>51</v>
      </c>
      <c r="B184" s="298" t="s">
        <v>47</v>
      </c>
      <c r="C184" s="223" t="s">
        <v>317</v>
      </c>
      <c r="D184" s="187" t="s">
        <v>318</v>
      </c>
      <c r="E184" s="187"/>
      <c r="F184" s="187"/>
      <c r="G184" s="187"/>
      <c r="H184" s="187"/>
      <c r="I184" s="187"/>
      <c r="J184" s="187"/>
      <c r="K184" s="323" t="s">
        <v>89</v>
      </c>
      <c r="L184" s="324"/>
      <c r="M184" s="324"/>
      <c r="N184" s="324"/>
      <c r="O184" s="324"/>
      <c r="P184" s="324"/>
      <c r="Q184" s="325"/>
      <c r="R184" s="264" t="s">
        <v>214</v>
      </c>
      <c r="S184" s="244" t="s">
        <v>107</v>
      </c>
      <c r="T184" s="1"/>
    </row>
    <row r="185" spans="1:20" ht="21" customHeight="1">
      <c r="A185" s="269"/>
      <c r="B185" s="299"/>
      <c r="C185" s="111"/>
      <c r="D185" s="121"/>
      <c r="E185" s="121"/>
      <c r="F185" s="121"/>
      <c r="G185" s="121"/>
      <c r="H185" s="121"/>
      <c r="I185" s="121"/>
      <c r="J185" s="121"/>
      <c r="K185" s="78">
        <f aca="true" t="shared" si="22" ref="K185:Q185">K187+K189+K191</f>
        <v>172827.4</v>
      </c>
      <c r="L185" s="78">
        <f t="shared" si="22"/>
        <v>21829.6</v>
      </c>
      <c r="M185" s="78">
        <f t="shared" si="22"/>
        <v>22655.6</v>
      </c>
      <c r="N185" s="78">
        <f t="shared" si="22"/>
        <v>32733.2</v>
      </c>
      <c r="O185" s="78">
        <f t="shared" si="22"/>
        <v>37042.6</v>
      </c>
      <c r="P185" s="78">
        <f t="shared" si="22"/>
        <v>38524.3</v>
      </c>
      <c r="Q185" s="78">
        <f t="shared" si="22"/>
        <v>38848.6</v>
      </c>
      <c r="R185" s="142"/>
      <c r="S185" s="96"/>
      <c r="T185" s="1"/>
    </row>
    <row r="186" spans="1:20" ht="18.75" customHeight="1">
      <c r="A186" s="269"/>
      <c r="B186" s="299"/>
      <c r="C186" s="111"/>
      <c r="D186" s="121"/>
      <c r="E186" s="121"/>
      <c r="F186" s="121"/>
      <c r="G186" s="121"/>
      <c r="H186" s="121"/>
      <c r="I186" s="121"/>
      <c r="J186" s="121"/>
      <c r="K186" s="128" t="s">
        <v>90</v>
      </c>
      <c r="L186" s="129"/>
      <c r="M186" s="129"/>
      <c r="N186" s="129"/>
      <c r="O186" s="129"/>
      <c r="P186" s="129"/>
      <c r="Q186" s="130"/>
      <c r="R186" s="142"/>
      <c r="S186" s="96"/>
      <c r="T186" s="1"/>
    </row>
    <row r="187" spans="1:20" ht="21" customHeight="1">
      <c r="A187" s="269"/>
      <c r="B187" s="299"/>
      <c r="C187" s="111"/>
      <c r="D187" s="121">
        <v>132.6</v>
      </c>
      <c r="E187" s="188">
        <v>131</v>
      </c>
      <c r="F187" s="121">
        <v>129.5</v>
      </c>
      <c r="G187" s="121">
        <v>127.9</v>
      </c>
      <c r="H187" s="121">
        <v>126.4</v>
      </c>
      <c r="I187" s="121">
        <v>124.9</v>
      </c>
      <c r="J187" s="121">
        <v>123.3</v>
      </c>
      <c r="K187" s="2">
        <v>21613.4</v>
      </c>
      <c r="L187" s="2">
        <v>21829.6</v>
      </c>
      <c r="M187" s="2">
        <v>22655.6</v>
      </c>
      <c r="N187" s="2">
        <v>32733.2</v>
      </c>
      <c r="O187" s="2">
        <v>37042.6</v>
      </c>
      <c r="P187" s="2">
        <v>38524.3</v>
      </c>
      <c r="Q187" s="2">
        <v>38848.6</v>
      </c>
      <c r="R187" s="142"/>
      <c r="S187" s="96"/>
      <c r="T187" s="1"/>
    </row>
    <row r="188" spans="1:20" ht="20.25" customHeight="1">
      <c r="A188" s="269"/>
      <c r="B188" s="299"/>
      <c r="C188" s="111"/>
      <c r="D188" s="121"/>
      <c r="E188" s="188"/>
      <c r="F188" s="121"/>
      <c r="G188" s="121"/>
      <c r="H188" s="121"/>
      <c r="I188" s="121"/>
      <c r="J188" s="121"/>
      <c r="K188" s="144" t="s">
        <v>206</v>
      </c>
      <c r="L188" s="145"/>
      <c r="M188" s="145"/>
      <c r="N188" s="145"/>
      <c r="O188" s="145"/>
      <c r="P188" s="145"/>
      <c r="Q188" s="146"/>
      <c r="R188" s="142"/>
      <c r="S188" s="96"/>
      <c r="T188" s="1"/>
    </row>
    <row r="189" spans="1:20" ht="16.5" customHeight="1">
      <c r="A189" s="269"/>
      <c r="B189" s="299"/>
      <c r="C189" s="111"/>
      <c r="D189" s="121"/>
      <c r="E189" s="188"/>
      <c r="F189" s="121"/>
      <c r="G189" s="121"/>
      <c r="H189" s="121"/>
      <c r="I189" s="121"/>
      <c r="J189" s="121"/>
      <c r="K189" s="8">
        <v>62014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142"/>
      <c r="S189" s="96"/>
      <c r="T189" s="1"/>
    </row>
    <row r="190" spans="1:20" ht="21.75" customHeight="1">
      <c r="A190" s="269"/>
      <c r="B190" s="299"/>
      <c r="C190" s="111"/>
      <c r="D190" s="121"/>
      <c r="E190" s="188"/>
      <c r="F190" s="121"/>
      <c r="G190" s="121"/>
      <c r="H190" s="121"/>
      <c r="I190" s="121"/>
      <c r="J190" s="121"/>
      <c r="K190" s="144" t="s">
        <v>209</v>
      </c>
      <c r="L190" s="145"/>
      <c r="M190" s="145"/>
      <c r="N190" s="145"/>
      <c r="O190" s="145"/>
      <c r="P190" s="145"/>
      <c r="Q190" s="146"/>
      <c r="R190" s="142"/>
      <c r="S190" s="96"/>
      <c r="T190" s="1"/>
    </row>
    <row r="191" spans="1:20" ht="15" customHeight="1">
      <c r="A191" s="297"/>
      <c r="B191" s="300"/>
      <c r="C191" s="156"/>
      <c r="D191" s="121"/>
      <c r="E191" s="188"/>
      <c r="F191" s="121"/>
      <c r="G191" s="121"/>
      <c r="H191" s="121"/>
      <c r="I191" s="121"/>
      <c r="J191" s="121"/>
      <c r="K191" s="8">
        <v>89200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143"/>
      <c r="S191" s="189"/>
      <c r="T191" s="1"/>
    </row>
    <row r="192" spans="1:20" ht="25.5" customHeight="1">
      <c r="A192" s="277" t="s">
        <v>319</v>
      </c>
      <c r="B192" s="110" t="s">
        <v>323</v>
      </c>
      <c r="C192" s="110" t="s">
        <v>104</v>
      </c>
      <c r="D192" s="157" t="s">
        <v>320</v>
      </c>
      <c r="E192" s="158"/>
      <c r="F192" s="158"/>
      <c r="G192" s="158"/>
      <c r="H192" s="158"/>
      <c r="I192" s="158"/>
      <c r="J192" s="159"/>
      <c r="K192" s="98" t="s">
        <v>89</v>
      </c>
      <c r="L192" s="99"/>
      <c r="M192" s="99"/>
      <c r="N192" s="99"/>
      <c r="O192" s="99"/>
      <c r="P192" s="99"/>
      <c r="Q192" s="100"/>
      <c r="R192" s="141" t="s">
        <v>214</v>
      </c>
      <c r="S192" s="95" t="s">
        <v>107</v>
      </c>
      <c r="T192" s="1"/>
    </row>
    <row r="193" spans="1:20" ht="20.25" customHeight="1">
      <c r="A193" s="269"/>
      <c r="B193" s="111"/>
      <c r="C193" s="111"/>
      <c r="D193" s="160"/>
      <c r="E193" s="161"/>
      <c r="F193" s="161"/>
      <c r="G193" s="161"/>
      <c r="H193" s="161"/>
      <c r="I193" s="161"/>
      <c r="J193" s="162"/>
      <c r="K193" s="84">
        <f aca="true" t="shared" si="23" ref="K193:Q193">K195+K197</f>
        <v>21852.6</v>
      </c>
      <c r="L193" s="84">
        <f t="shared" si="23"/>
        <v>20580</v>
      </c>
      <c r="M193" s="84">
        <f t="shared" si="23"/>
        <v>20580</v>
      </c>
      <c r="N193" s="84">
        <f t="shared" si="23"/>
        <v>289213.8</v>
      </c>
      <c r="O193" s="84">
        <f t="shared" si="23"/>
        <v>300782.3</v>
      </c>
      <c r="P193" s="84">
        <f t="shared" si="23"/>
        <v>312813.6</v>
      </c>
      <c r="Q193" s="84">
        <f t="shared" si="23"/>
        <v>325326.2</v>
      </c>
      <c r="R193" s="142"/>
      <c r="S193" s="96"/>
      <c r="T193" s="1"/>
    </row>
    <row r="194" spans="1:20" ht="22.5" customHeight="1">
      <c r="A194" s="269"/>
      <c r="B194" s="111"/>
      <c r="C194" s="111"/>
      <c r="D194" s="163"/>
      <c r="E194" s="164"/>
      <c r="F194" s="164"/>
      <c r="G194" s="164"/>
      <c r="H194" s="164"/>
      <c r="I194" s="164"/>
      <c r="J194" s="165"/>
      <c r="K194" s="128" t="s">
        <v>90</v>
      </c>
      <c r="L194" s="129"/>
      <c r="M194" s="129"/>
      <c r="N194" s="129"/>
      <c r="O194" s="129"/>
      <c r="P194" s="129"/>
      <c r="Q194" s="130"/>
      <c r="R194" s="142"/>
      <c r="S194" s="96"/>
      <c r="T194" s="1"/>
    </row>
    <row r="195" spans="1:20" ht="24.75" customHeight="1">
      <c r="A195" s="269"/>
      <c r="B195" s="111"/>
      <c r="C195" s="111"/>
      <c r="D195" s="121">
        <v>3</v>
      </c>
      <c r="E195" s="121">
        <v>3</v>
      </c>
      <c r="F195" s="121">
        <v>3</v>
      </c>
      <c r="G195" s="121">
        <v>3</v>
      </c>
      <c r="H195" s="121">
        <v>3</v>
      </c>
      <c r="I195" s="121">
        <v>3</v>
      </c>
      <c r="J195" s="121">
        <v>3</v>
      </c>
      <c r="K195" s="4">
        <v>20580</v>
      </c>
      <c r="L195" s="4">
        <v>20580</v>
      </c>
      <c r="M195" s="4">
        <v>20580</v>
      </c>
      <c r="N195" s="4">
        <v>289213.8</v>
      </c>
      <c r="O195" s="4">
        <v>300782.3</v>
      </c>
      <c r="P195" s="4">
        <v>312813.6</v>
      </c>
      <c r="Q195" s="4">
        <v>325326.2</v>
      </c>
      <c r="R195" s="142"/>
      <c r="S195" s="96"/>
      <c r="T195" s="1"/>
    </row>
    <row r="196" spans="1:20" ht="20.25" customHeight="1">
      <c r="A196" s="269"/>
      <c r="B196" s="111"/>
      <c r="C196" s="111"/>
      <c r="D196" s="121"/>
      <c r="E196" s="121"/>
      <c r="F196" s="121"/>
      <c r="G196" s="121"/>
      <c r="H196" s="121"/>
      <c r="I196" s="121"/>
      <c r="J196" s="121"/>
      <c r="K196" s="144" t="s">
        <v>206</v>
      </c>
      <c r="L196" s="145"/>
      <c r="M196" s="145"/>
      <c r="N196" s="145"/>
      <c r="O196" s="145"/>
      <c r="P196" s="145"/>
      <c r="Q196" s="146"/>
      <c r="R196" s="142"/>
      <c r="S196" s="96"/>
      <c r="T196" s="1"/>
    </row>
    <row r="197" spans="1:20" ht="21" customHeight="1">
      <c r="A197" s="297"/>
      <c r="B197" s="156"/>
      <c r="C197" s="156"/>
      <c r="D197" s="121"/>
      <c r="E197" s="121"/>
      <c r="F197" s="121"/>
      <c r="G197" s="121"/>
      <c r="H197" s="121"/>
      <c r="I197" s="121"/>
      <c r="J197" s="121"/>
      <c r="K197" s="8">
        <v>1272.6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143"/>
      <c r="S197" s="189"/>
      <c r="T197" s="1"/>
    </row>
    <row r="198" spans="1:20" ht="93.75" customHeight="1">
      <c r="A198" s="387" t="s">
        <v>321</v>
      </c>
      <c r="B198" s="184" t="s">
        <v>77</v>
      </c>
      <c r="C198" s="184" t="s">
        <v>75</v>
      </c>
      <c r="D198" s="90" t="s">
        <v>76</v>
      </c>
      <c r="E198" s="91"/>
      <c r="F198" s="91"/>
      <c r="G198" s="91"/>
      <c r="H198" s="91"/>
      <c r="I198" s="91"/>
      <c r="J198" s="92"/>
      <c r="K198" s="90" t="s">
        <v>36</v>
      </c>
      <c r="L198" s="91"/>
      <c r="M198" s="91"/>
      <c r="N198" s="91"/>
      <c r="O198" s="91"/>
      <c r="P198" s="91"/>
      <c r="Q198" s="92"/>
      <c r="R198" s="121" t="s">
        <v>214</v>
      </c>
      <c r="S198" s="242" t="s">
        <v>107</v>
      </c>
      <c r="T198" s="1"/>
    </row>
    <row r="199" spans="1:20" ht="42" customHeight="1">
      <c r="A199" s="387"/>
      <c r="B199" s="184"/>
      <c r="C199" s="184"/>
      <c r="D199" s="5">
        <v>100</v>
      </c>
      <c r="E199" s="5">
        <v>100</v>
      </c>
      <c r="F199" s="5">
        <v>100</v>
      </c>
      <c r="G199" s="5">
        <v>100</v>
      </c>
      <c r="H199" s="5">
        <v>100</v>
      </c>
      <c r="I199" s="5">
        <v>100</v>
      </c>
      <c r="J199" s="5">
        <v>100</v>
      </c>
      <c r="K199" s="6">
        <v>5220</v>
      </c>
      <c r="L199" s="6">
        <v>2871</v>
      </c>
      <c r="M199" s="6">
        <v>2871</v>
      </c>
      <c r="N199" s="6">
        <v>5641.6</v>
      </c>
      <c r="O199" s="6">
        <v>5684.9</v>
      </c>
      <c r="P199" s="6">
        <v>6121.9</v>
      </c>
      <c r="Q199" s="6">
        <v>6168.6</v>
      </c>
      <c r="R199" s="121"/>
      <c r="S199" s="242"/>
      <c r="T199" s="1"/>
    </row>
    <row r="200" spans="1:20" ht="22.5" customHeight="1">
      <c r="A200" s="313" t="s">
        <v>86</v>
      </c>
      <c r="B200" s="110" t="s">
        <v>87</v>
      </c>
      <c r="C200" s="110" t="s">
        <v>325</v>
      </c>
      <c r="D200" s="220" t="s">
        <v>326</v>
      </c>
      <c r="E200" s="256"/>
      <c r="F200" s="256"/>
      <c r="G200" s="256"/>
      <c r="H200" s="256"/>
      <c r="I200" s="256"/>
      <c r="J200" s="257"/>
      <c r="K200" s="98" t="s">
        <v>89</v>
      </c>
      <c r="L200" s="99"/>
      <c r="M200" s="99"/>
      <c r="N200" s="99"/>
      <c r="O200" s="99"/>
      <c r="P200" s="99"/>
      <c r="Q200" s="100"/>
      <c r="R200" s="141" t="s">
        <v>214</v>
      </c>
      <c r="S200" s="95" t="s">
        <v>107</v>
      </c>
      <c r="T200" s="1"/>
    </row>
    <row r="201" spans="1:20" ht="18.75" customHeight="1">
      <c r="A201" s="314"/>
      <c r="B201" s="111"/>
      <c r="C201" s="111"/>
      <c r="D201" s="258"/>
      <c r="E201" s="259"/>
      <c r="F201" s="259"/>
      <c r="G201" s="259"/>
      <c r="H201" s="259"/>
      <c r="I201" s="259"/>
      <c r="J201" s="260"/>
      <c r="K201" s="84">
        <f>K203+K205</f>
        <v>167874.696</v>
      </c>
      <c r="L201" s="84">
        <f aca="true" t="shared" si="24" ref="L201:Q201">L203+L205</f>
        <v>45425.4</v>
      </c>
      <c r="M201" s="84">
        <f t="shared" si="24"/>
        <v>45925.1</v>
      </c>
      <c r="N201" s="84">
        <f t="shared" si="24"/>
        <v>147368.5</v>
      </c>
      <c r="O201" s="84">
        <f t="shared" si="24"/>
        <v>153035.8</v>
      </c>
      <c r="P201" s="84">
        <f t="shared" si="24"/>
        <v>159220.9</v>
      </c>
      <c r="Q201" s="84">
        <f t="shared" si="24"/>
        <v>165322.9</v>
      </c>
      <c r="R201" s="142"/>
      <c r="S201" s="96"/>
      <c r="T201" s="1"/>
    </row>
    <row r="202" spans="1:20" ht="21" customHeight="1">
      <c r="A202" s="314"/>
      <c r="B202" s="111"/>
      <c r="C202" s="111"/>
      <c r="D202" s="261"/>
      <c r="E202" s="262"/>
      <c r="F202" s="262"/>
      <c r="G202" s="262"/>
      <c r="H202" s="262"/>
      <c r="I202" s="262"/>
      <c r="J202" s="263"/>
      <c r="K202" s="128" t="s">
        <v>90</v>
      </c>
      <c r="L202" s="129"/>
      <c r="M202" s="129"/>
      <c r="N202" s="129"/>
      <c r="O202" s="129"/>
      <c r="P202" s="129"/>
      <c r="Q202" s="130"/>
      <c r="R202" s="142"/>
      <c r="S202" s="96"/>
      <c r="T202" s="1"/>
    </row>
    <row r="203" spans="1:20" ht="19.5" customHeight="1">
      <c r="A203" s="314"/>
      <c r="B203" s="111"/>
      <c r="C203" s="111"/>
      <c r="D203" s="121">
        <v>98.9</v>
      </c>
      <c r="E203" s="121">
        <v>98.9</v>
      </c>
      <c r="F203" s="121">
        <v>98.9</v>
      </c>
      <c r="G203" s="121">
        <v>98.9</v>
      </c>
      <c r="H203" s="121">
        <v>98.9</v>
      </c>
      <c r="I203" s="121">
        <v>98.9</v>
      </c>
      <c r="J203" s="121">
        <v>100</v>
      </c>
      <c r="K203" s="10">
        <v>146224.7</v>
      </c>
      <c r="L203" s="11">
        <v>45425.4</v>
      </c>
      <c r="M203" s="11">
        <v>45925.1</v>
      </c>
      <c r="N203" s="10">
        <v>147368.5</v>
      </c>
      <c r="O203" s="10">
        <v>153035.8</v>
      </c>
      <c r="P203" s="10">
        <v>159220.9</v>
      </c>
      <c r="Q203" s="10">
        <v>165322.9</v>
      </c>
      <c r="R203" s="142"/>
      <c r="S203" s="96"/>
      <c r="T203" s="1"/>
    </row>
    <row r="204" spans="1:20" ht="18.75" customHeight="1">
      <c r="A204" s="314"/>
      <c r="B204" s="111"/>
      <c r="C204" s="111"/>
      <c r="D204" s="121"/>
      <c r="E204" s="121"/>
      <c r="F204" s="121"/>
      <c r="G204" s="121"/>
      <c r="H204" s="121"/>
      <c r="I204" s="121"/>
      <c r="J204" s="121"/>
      <c r="K204" s="144" t="s">
        <v>206</v>
      </c>
      <c r="L204" s="145"/>
      <c r="M204" s="145"/>
      <c r="N204" s="145"/>
      <c r="O204" s="145"/>
      <c r="P204" s="145"/>
      <c r="Q204" s="146"/>
      <c r="R204" s="142"/>
      <c r="S204" s="96"/>
      <c r="T204" s="1"/>
    </row>
    <row r="205" spans="1:20" ht="18.75" customHeight="1">
      <c r="A205" s="315"/>
      <c r="B205" s="156"/>
      <c r="C205" s="156"/>
      <c r="D205" s="121"/>
      <c r="E205" s="121"/>
      <c r="F205" s="121"/>
      <c r="G205" s="121"/>
      <c r="H205" s="121"/>
      <c r="I205" s="121"/>
      <c r="J205" s="121"/>
      <c r="K205" s="35">
        <v>21649.996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143"/>
      <c r="S205" s="189"/>
      <c r="T205" s="1"/>
    </row>
    <row r="206" spans="1:20" ht="65.25" customHeight="1">
      <c r="A206" s="190" t="s">
        <v>324</v>
      </c>
      <c r="B206" s="184" t="s">
        <v>1</v>
      </c>
      <c r="C206" s="184" t="s">
        <v>203</v>
      </c>
      <c r="D206" s="233" t="s">
        <v>158</v>
      </c>
      <c r="E206" s="234"/>
      <c r="F206" s="234"/>
      <c r="G206" s="234"/>
      <c r="H206" s="234"/>
      <c r="I206" s="234"/>
      <c r="J206" s="235"/>
      <c r="K206" s="90" t="s">
        <v>36</v>
      </c>
      <c r="L206" s="91"/>
      <c r="M206" s="91"/>
      <c r="N206" s="91"/>
      <c r="O206" s="91"/>
      <c r="P206" s="91"/>
      <c r="Q206" s="92"/>
      <c r="R206" s="121" t="s">
        <v>214</v>
      </c>
      <c r="S206" s="242" t="s">
        <v>107</v>
      </c>
      <c r="T206" s="1"/>
    </row>
    <row r="207" spans="1:20" ht="107.25" customHeight="1">
      <c r="A207" s="190"/>
      <c r="B207" s="184"/>
      <c r="C207" s="184"/>
      <c r="D207" s="7">
        <v>26000</v>
      </c>
      <c r="E207" s="7">
        <v>25000</v>
      </c>
      <c r="F207" s="7">
        <v>24500</v>
      </c>
      <c r="G207" s="7">
        <v>24500</v>
      </c>
      <c r="H207" s="7">
        <v>24500</v>
      </c>
      <c r="I207" s="7">
        <v>24500</v>
      </c>
      <c r="J207" s="7">
        <v>24500</v>
      </c>
      <c r="K207" s="6">
        <v>4000</v>
      </c>
      <c r="L207" s="6">
        <v>1000</v>
      </c>
      <c r="M207" s="6">
        <v>500</v>
      </c>
      <c r="N207" s="6">
        <v>500</v>
      </c>
      <c r="O207" s="6">
        <v>500</v>
      </c>
      <c r="P207" s="6">
        <v>500</v>
      </c>
      <c r="Q207" s="6">
        <v>500</v>
      </c>
      <c r="R207" s="121"/>
      <c r="S207" s="242"/>
      <c r="T207" s="1"/>
    </row>
    <row r="208" spans="1:20" ht="96.75" customHeight="1">
      <c r="A208" s="190" t="s">
        <v>327</v>
      </c>
      <c r="B208" s="184" t="s">
        <v>88</v>
      </c>
      <c r="C208" s="184" t="s">
        <v>330</v>
      </c>
      <c r="D208" s="90" t="s">
        <v>329</v>
      </c>
      <c r="E208" s="91"/>
      <c r="F208" s="91"/>
      <c r="G208" s="91"/>
      <c r="H208" s="91"/>
      <c r="I208" s="91"/>
      <c r="J208" s="92"/>
      <c r="K208" s="90" t="s">
        <v>36</v>
      </c>
      <c r="L208" s="91"/>
      <c r="M208" s="91"/>
      <c r="N208" s="91"/>
      <c r="O208" s="91"/>
      <c r="P208" s="91"/>
      <c r="Q208" s="92"/>
      <c r="R208" s="121" t="s">
        <v>214</v>
      </c>
      <c r="S208" s="242" t="s">
        <v>107</v>
      </c>
      <c r="T208" s="1"/>
    </row>
    <row r="209" spans="1:20" ht="18.75" customHeight="1">
      <c r="A209" s="190"/>
      <c r="B209" s="184"/>
      <c r="C209" s="184"/>
      <c r="D209" s="5">
        <v>100</v>
      </c>
      <c r="E209" s="5">
        <v>100</v>
      </c>
      <c r="F209" s="5">
        <v>100</v>
      </c>
      <c r="G209" s="5">
        <v>100</v>
      </c>
      <c r="H209" s="5">
        <v>100</v>
      </c>
      <c r="I209" s="5">
        <v>100</v>
      </c>
      <c r="J209" s="5">
        <v>100</v>
      </c>
      <c r="K209" s="6">
        <v>10103.86</v>
      </c>
      <c r="L209" s="5">
        <v>5340.3</v>
      </c>
      <c r="M209" s="5">
        <v>5340.3</v>
      </c>
      <c r="N209" s="6">
        <v>10301</v>
      </c>
      <c r="O209" s="6">
        <v>10301</v>
      </c>
      <c r="P209" s="6">
        <v>10301</v>
      </c>
      <c r="Q209" s="6">
        <v>10301</v>
      </c>
      <c r="R209" s="121"/>
      <c r="S209" s="242"/>
      <c r="T209" s="1"/>
    </row>
    <row r="210" spans="1:20" ht="84" customHeight="1">
      <c r="A210" s="190" t="s">
        <v>328</v>
      </c>
      <c r="B210" s="184" t="s">
        <v>191</v>
      </c>
      <c r="C210" s="184" t="s">
        <v>332</v>
      </c>
      <c r="D210" s="90" t="s">
        <v>333</v>
      </c>
      <c r="E210" s="91"/>
      <c r="F210" s="91"/>
      <c r="G210" s="91"/>
      <c r="H210" s="91"/>
      <c r="I210" s="91"/>
      <c r="J210" s="92"/>
      <c r="K210" s="90" t="s">
        <v>36</v>
      </c>
      <c r="L210" s="91"/>
      <c r="M210" s="91"/>
      <c r="N210" s="91"/>
      <c r="O210" s="91"/>
      <c r="P210" s="91"/>
      <c r="Q210" s="92"/>
      <c r="R210" s="121" t="s">
        <v>214</v>
      </c>
      <c r="S210" s="242" t="s">
        <v>54</v>
      </c>
      <c r="T210" s="1"/>
    </row>
    <row r="211" spans="1:20" ht="63" customHeight="1">
      <c r="A211" s="190"/>
      <c r="B211" s="184"/>
      <c r="C211" s="184"/>
      <c r="D211" s="5">
        <v>3</v>
      </c>
      <c r="E211" s="5">
        <v>3</v>
      </c>
      <c r="F211" s="5">
        <v>3</v>
      </c>
      <c r="G211" s="5">
        <v>3</v>
      </c>
      <c r="H211" s="5">
        <v>3</v>
      </c>
      <c r="I211" s="5">
        <v>3</v>
      </c>
      <c r="J211" s="5">
        <v>3</v>
      </c>
      <c r="K211" s="6">
        <v>1236.2</v>
      </c>
      <c r="L211" s="6">
        <v>800</v>
      </c>
      <c r="M211" s="6">
        <v>800</v>
      </c>
      <c r="N211" s="6">
        <v>800</v>
      </c>
      <c r="O211" s="6">
        <v>800</v>
      </c>
      <c r="P211" s="6">
        <v>800</v>
      </c>
      <c r="Q211" s="6">
        <v>800</v>
      </c>
      <c r="R211" s="121"/>
      <c r="S211" s="242"/>
      <c r="T211" s="1"/>
    </row>
    <row r="212" spans="1:20" ht="24.75" customHeight="1">
      <c r="A212" s="190" t="s">
        <v>331</v>
      </c>
      <c r="B212" s="184" t="s">
        <v>192</v>
      </c>
      <c r="C212" s="184" t="s">
        <v>335</v>
      </c>
      <c r="D212" s="220" t="s">
        <v>336</v>
      </c>
      <c r="E212" s="256"/>
      <c r="F212" s="256"/>
      <c r="G212" s="256"/>
      <c r="H212" s="256"/>
      <c r="I212" s="256"/>
      <c r="J212" s="257"/>
      <c r="K212" s="98" t="s">
        <v>89</v>
      </c>
      <c r="L212" s="99"/>
      <c r="M212" s="99"/>
      <c r="N212" s="99"/>
      <c r="O212" s="99"/>
      <c r="P212" s="99"/>
      <c r="Q212" s="100"/>
      <c r="R212" s="121" t="s">
        <v>214</v>
      </c>
      <c r="S212" s="242" t="s">
        <v>107</v>
      </c>
      <c r="T212" s="1"/>
    </row>
    <row r="213" spans="1:20" ht="20.25" customHeight="1">
      <c r="A213" s="190"/>
      <c r="B213" s="184"/>
      <c r="C213" s="184"/>
      <c r="D213" s="258"/>
      <c r="E213" s="259"/>
      <c r="F213" s="259"/>
      <c r="G213" s="259"/>
      <c r="H213" s="259"/>
      <c r="I213" s="259"/>
      <c r="J213" s="260"/>
      <c r="K213" s="12">
        <f>K215+K217+K221+K219</f>
        <v>31922.7</v>
      </c>
      <c r="L213" s="12">
        <f aca="true" t="shared" si="25" ref="L213:Q213">L215+L217+L221+L219</f>
        <v>27818.7</v>
      </c>
      <c r="M213" s="12">
        <f t="shared" si="25"/>
        <v>27818.7</v>
      </c>
      <c r="N213" s="12">
        <f>N215+N217+N221+N219</f>
        <v>30215</v>
      </c>
      <c r="O213" s="12">
        <f t="shared" si="25"/>
        <v>30215</v>
      </c>
      <c r="P213" s="12">
        <f t="shared" si="25"/>
        <v>30215</v>
      </c>
      <c r="Q213" s="12">
        <f t="shared" si="25"/>
        <v>30215</v>
      </c>
      <c r="R213" s="121"/>
      <c r="S213" s="242"/>
      <c r="T213" s="1"/>
    </row>
    <row r="214" spans="1:20" ht="18.75" customHeight="1">
      <c r="A214" s="190"/>
      <c r="B214" s="184"/>
      <c r="C214" s="184"/>
      <c r="D214" s="258"/>
      <c r="E214" s="259"/>
      <c r="F214" s="259"/>
      <c r="G214" s="259"/>
      <c r="H214" s="259"/>
      <c r="I214" s="259"/>
      <c r="J214" s="260"/>
      <c r="K214" s="128" t="s">
        <v>90</v>
      </c>
      <c r="L214" s="129"/>
      <c r="M214" s="129"/>
      <c r="N214" s="129"/>
      <c r="O214" s="129"/>
      <c r="P214" s="129"/>
      <c r="Q214" s="130"/>
      <c r="R214" s="121"/>
      <c r="S214" s="242"/>
      <c r="T214" s="1"/>
    </row>
    <row r="215" spans="1:20" ht="18.75" customHeight="1">
      <c r="A215" s="190"/>
      <c r="B215" s="184"/>
      <c r="C215" s="184"/>
      <c r="D215" s="258"/>
      <c r="E215" s="259"/>
      <c r="F215" s="259"/>
      <c r="G215" s="259"/>
      <c r="H215" s="259"/>
      <c r="I215" s="259"/>
      <c r="J215" s="260"/>
      <c r="K215" s="8">
        <v>7918.3</v>
      </c>
      <c r="L215" s="8">
        <v>3624.7</v>
      </c>
      <c r="M215" s="8">
        <v>3624.7</v>
      </c>
      <c r="N215" s="8">
        <v>6000</v>
      </c>
      <c r="O215" s="8">
        <v>6000</v>
      </c>
      <c r="P215" s="8">
        <v>6000</v>
      </c>
      <c r="Q215" s="8">
        <v>6000</v>
      </c>
      <c r="R215" s="121"/>
      <c r="S215" s="242"/>
      <c r="T215" s="1"/>
    </row>
    <row r="216" spans="1:20" ht="16.5" customHeight="1">
      <c r="A216" s="190"/>
      <c r="B216" s="184"/>
      <c r="C216" s="184"/>
      <c r="D216" s="261"/>
      <c r="E216" s="262"/>
      <c r="F216" s="262"/>
      <c r="G216" s="262"/>
      <c r="H216" s="262"/>
      <c r="I216" s="262"/>
      <c r="J216" s="263"/>
      <c r="K216" s="128" t="s">
        <v>206</v>
      </c>
      <c r="L216" s="129"/>
      <c r="M216" s="129"/>
      <c r="N216" s="129"/>
      <c r="O216" s="129"/>
      <c r="P216" s="129"/>
      <c r="Q216" s="130"/>
      <c r="R216" s="121"/>
      <c r="S216" s="242"/>
      <c r="T216" s="1"/>
    </row>
    <row r="217" spans="1:20" ht="18" customHeight="1">
      <c r="A217" s="190"/>
      <c r="B217" s="184"/>
      <c r="C217" s="184"/>
      <c r="D217" s="121">
        <v>20</v>
      </c>
      <c r="E217" s="121">
        <v>20</v>
      </c>
      <c r="F217" s="183">
        <v>23</v>
      </c>
      <c r="G217" s="141">
        <v>13</v>
      </c>
      <c r="H217" s="141">
        <v>15</v>
      </c>
      <c r="I217" s="141">
        <v>78</v>
      </c>
      <c r="J217" s="141">
        <v>78</v>
      </c>
      <c r="K217" s="8">
        <v>11040</v>
      </c>
      <c r="L217" s="8">
        <v>24000</v>
      </c>
      <c r="M217" s="8">
        <v>24000</v>
      </c>
      <c r="N217" s="8">
        <v>24000</v>
      </c>
      <c r="O217" s="8">
        <v>24000</v>
      </c>
      <c r="P217" s="8">
        <v>24000</v>
      </c>
      <c r="Q217" s="8">
        <v>24000</v>
      </c>
      <c r="R217" s="121"/>
      <c r="S217" s="242"/>
      <c r="T217" s="1"/>
    </row>
    <row r="218" spans="1:20" ht="18" customHeight="1">
      <c r="A218" s="190"/>
      <c r="B218" s="184"/>
      <c r="C218" s="184"/>
      <c r="D218" s="121"/>
      <c r="E218" s="121"/>
      <c r="F218" s="183"/>
      <c r="G218" s="142"/>
      <c r="H218" s="142"/>
      <c r="I218" s="142"/>
      <c r="J218" s="142"/>
      <c r="K218" s="128" t="s">
        <v>209</v>
      </c>
      <c r="L218" s="129"/>
      <c r="M218" s="129"/>
      <c r="N218" s="129"/>
      <c r="O218" s="129"/>
      <c r="P218" s="129"/>
      <c r="Q218" s="130"/>
      <c r="R218" s="121"/>
      <c r="S218" s="242"/>
      <c r="T218" s="1"/>
    </row>
    <row r="219" spans="1:20" ht="18" customHeight="1">
      <c r="A219" s="190"/>
      <c r="B219" s="184"/>
      <c r="C219" s="184"/>
      <c r="D219" s="121"/>
      <c r="E219" s="121"/>
      <c r="F219" s="183"/>
      <c r="G219" s="142"/>
      <c r="H219" s="142"/>
      <c r="I219" s="142"/>
      <c r="J219" s="142"/>
      <c r="K219" s="8">
        <v>12960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121"/>
      <c r="S219" s="242"/>
      <c r="T219" s="1"/>
    </row>
    <row r="220" spans="1:20" ht="19.5" customHeight="1">
      <c r="A220" s="190"/>
      <c r="B220" s="184"/>
      <c r="C220" s="184"/>
      <c r="D220" s="121"/>
      <c r="E220" s="121"/>
      <c r="F220" s="183"/>
      <c r="G220" s="142"/>
      <c r="H220" s="142"/>
      <c r="I220" s="142"/>
      <c r="J220" s="142"/>
      <c r="K220" s="128" t="s">
        <v>207</v>
      </c>
      <c r="L220" s="129"/>
      <c r="M220" s="129"/>
      <c r="N220" s="129"/>
      <c r="O220" s="129"/>
      <c r="P220" s="129"/>
      <c r="Q220" s="130"/>
      <c r="R220" s="121"/>
      <c r="S220" s="242"/>
      <c r="T220" s="1"/>
    </row>
    <row r="221" spans="1:20" ht="17.25" customHeight="1">
      <c r="A221" s="190"/>
      <c r="B221" s="184"/>
      <c r="C221" s="184"/>
      <c r="D221" s="121"/>
      <c r="E221" s="121"/>
      <c r="F221" s="183"/>
      <c r="G221" s="143"/>
      <c r="H221" s="143"/>
      <c r="I221" s="143"/>
      <c r="J221" s="143"/>
      <c r="K221" s="8">
        <v>4.4</v>
      </c>
      <c r="L221" s="8">
        <v>194</v>
      </c>
      <c r="M221" s="8">
        <v>194</v>
      </c>
      <c r="N221" s="8">
        <v>215</v>
      </c>
      <c r="O221" s="8">
        <v>215</v>
      </c>
      <c r="P221" s="8">
        <v>215</v>
      </c>
      <c r="Q221" s="8">
        <v>215</v>
      </c>
      <c r="R221" s="121"/>
      <c r="S221" s="242"/>
      <c r="T221" s="1"/>
    </row>
    <row r="222" spans="1:20" ht="24.75" customHeight="1">
      <c r="A222" s="277" t="s">
        <v>334</v>
      </c>
      <c r="B222" s="110" t="s">
        <v>193</v>
      </c>
      <c r="C222" s="141" t="s">
        <v>335</v>
      </c>
      <c r="D222" s="220" t="s">
        <v>338</v>
      </c>
      <c r="E222" s="256"/>
      <c r="F222" s="256"/>
      <c r="G222" s="256"/>
      <c r="H222" s="256"/>
      <c r="I222" s="256"/>
      <c r="J222" s="257"/>
      <c r="K222" s="98" t="s">
        <v>89</v>
      </c>
      <c r="L222" s="99"/>
      <c r="M222" s="99"/>
      <c r="N222" s="99"/>
      <c r="O222" s="99"/>
      <c r="P222" s="99"/>
      <c r="Q222" s="100"/>
      <c r="R222" s="141" t="s">
        <v>214</v>
      </c>
      <c r="S222" s="95" t="s">
        <v>107</v>
      </c>
      <c r="T222" s="1"/>
    </row>
    <row r="223" spans="1:20" ht="20.25" customHeight="1">
      <c r="A223" s="269"/>
      <c r="B223" s="111"/>
      <c r="C223" s="142"/>
      <c r="D223" s="258"/>
      <c r="E223" s="259"/>
      <c r="F223" s="259"/>
      <c r="G223" s="259"/>
      <c r="H223" s="259"/>
      <c r="I223" s="259"/>
      <c r="J223" s="260"/>
      <c r="K223" s="12">
        <f>K225+K227+K229+K231</f>
        <v>53971.4</v>
      </c>
      <c r="L223" s="38">
        <f aca="true" t="shared" si="26" ref="L223:Q223">L225+L227+L229+L231</f>
        <v>260812.5</v>
      </c>
      <c r="M223" s="38">
        <f t="shared" si="26"/>
        <v>261312.5</v>
      </c>
      <c r="N223" s="38">
        <f>N225+N227+N229+N231</f>
        <v>268000</v>
      </c>
      <c r="O223" s="12">
        <f t="shared" si="26"/>
        <v>48000</v>
      </c>
      <c r="P223" s="12">
        <f>P225+P227+P229+P231</f>
        <v>48000</v>
      </c>
      <c r="Q223" s="12">
        <f t="shared" si="26"/>
        <v>48000</v>
      </c>
      <c r="R223" s="142"/>
      <c r="S223" s="96"/>
      <c r="T223" s="1"/>
    </row>
    <row r="224" spans="1:20" ht="31.5" customHeight="1">
      <c r="A224" s="269"/>
      <c r="B224" s="111"/>
      <c r="C224" s="142"/>
      <c r="D224" s="258"/>
      <c r="E224" s="259"/>
      <c r="F224" s="259"/>
      <c r="G224" s="259"/>
      <c r="H224" s="259"/>
      <c r="I224" s="259"/>
      <c r="J224" s="260"/>
      <c r="K224" s="131" t="s">
        <v>90</v>
      </c>
      <c r="L224" s="132"/>
      <c r="M224" s="132"/>
      <c r="N224" s="132"/>
      <c r="O224" s="132"/>
      <c r="P224" s="132"/>
      <c r="Q224" s="133"/>
      <c r="R224" s="142"/>
      <c r="S224" s="96"/>
      <c r="T224" s="1"/>
    </row>
    <row r="225" spans="1:20" ht="18.75" customHeight="1">
      <c r="A225" s="269"/>
      <c r="B225" s="111"/>
      <c r="C225" s="142"/>
      <c r="D225" s="261"/>
      <c r="E225" s="262"/>
      <c r="F225" s="262"/>
      <c r="G225" s="262"/>
      <c r="H225" s="262"/>
      <c r="I225" s="262"/>
      <c r="J225" s="263"/>
      <c r="K225" s="8">
        <v>11471.4</v>
      </c>
      <c r="L225" s="27">
        <v>4812.5</v>
      </c>
      <c r="M225" s="27">
        <v>5312.5</v>
      </c>
      <c r="N225" s="8">
        <v>12000</v>
      </c>
      <c r="O225" s="8">
        <v>12000</v>
      </c>
      <c r="P225" s="8">
        <v>12000</v>
      </c>
      <c r="Q225" s="8">
        <v>12000</v>
      </c>
      <c r="R225" s="142"/>
      <c r="S225" s="96"/>
      <c r="T225" s="1"/>
    </row>
    <row r="226" spans="1:20" ht="20.25" customHeight="1">
      <c r="A226" s="269"/>
      <c r="B226" s="111"/>
      <c r="C226" s="142"/>
      <c r="D226" s="121">
        <v>2</v>
      </c>
      <c r="E226" s="121">
        <v>0</v>
      </c>
      <c r="F226" s="121">
        <v>2</v>
      </c>
      <c r="G226" s="121">
        <v>2</v>
      </c>
      <c r="H226" s="121">
        <v>0</v>
      </c>
      <c r="I226" s="121">
        <v>3</v>
      </c>
      <c r="J226" s="121">
        <v>1</v>
      </c>
      <c r="K226" s="101" t="s">
        <v>206</v>
      </c>
      <c r="L226" s="102"/>
      <c r="M226" s="102"/>
      <c r="N226" s="102"/>
      <c r="O226" s="102"/>
      <c r="P226" s="102"/>
      <c r="Q226" s="103"/>
      <c r="R226" s="142"/>
      <c r="S226" s="96"/>
      <c r="T226" s="1"/>
    </row>
    <row r="227" spans="1:20" ht="18.75" customHeight="1">
      <c r="A227" s="269"/>
      <c r="B227" s="111"/>
      <c r="C227" s="142"/>
      <c r="D227" s="121"/>
      <c r="E227" s="121"/>
      <c r="F227" s="121"/>
      <c r="G227" s="121"/>
      <c r="H227" s="121"/>
      <c r="I227" s="121"/>
      <c r="J227" s="121"/>
      <c r="K227" s="8">
        <v>23060</v>
      </c>
      <c r="L227" s="8">
        <v>146000</v>
      </c>
      <c r="M227" s="8">
        <v>146000</v>
      </c>
      <c r="N227" s="8">
        <v>136000</v>
      </c>
      <c r="O227" s="8">
        <v>36000</v>
      </c>
      <c r="P227" s="8">
        <v>36000</v>
      </c>
      <c r="Q227" s="8">
        <v>36000</v>
      </c>
      <c r="R227" s="142"/>
      <c r="S227" s="96"/>
      <c r="T227" s="1"/>
    </row>
    <row r="228" spans="1:20" ht="21.75" customHeight="1">
      <c r="A228" s="269"/>
      <c r="B228" s="111"/>
      <c r="C228" s="142"/>
      <c r="D228" s="121"/>
      <c r="E228" s="121"/>
      <c r="F228" s="121"/>
      <c r="G228" s="121"/>
      <c r="H228" s="121"/>
      <c r="I228" s="121"/>
      <c r="J228" s="121"/>
      <c r="K228" s="144" t="s">
        <v>209</v>
      </c>
      <c r="L228" s="145"/>
      <c r="M228" s="145"/>
      <c r="N228" s="145"/>
      <c r="O228" s="145"/>
      <c r="P228" s="145"/>
      <c r="Q228" s="146"/>
      <c r="R228" s="142"/>
      <c r="S228" s="96"/>
      <c r="T228" s="1"/>
    </row>
    <row r="229" spans="1:20" ht="18.75" customHeight="1">
      <c r="A229" s="269"/>
      <c r="B229" s="111"/>
      <c r="C229" s="142"/>
      <c r="D229" s="121"/>
      <c r="E229" s="121"/>
      <c r="F229" s="121"/>
      <c r="G229" s="121"/>
      <c r="H229" s="121"/>
      <c r="I229" s="121"/>
      <c r="J229" s="121"/>
      <c r="K229" s="8">
        <v>19440</v>
      </c>
      <c r="L229" s="8">
        <v>110000</v>
      </c>
      <c r="M229" s="8">
        <v>110000</v>
      </c>
      <c r="N229" s="8">
        <v>110000</v>
      </c>
      <c r="O229" s="8">
        <v>0</v>
      </c>
      <c r="P229" s="8">
        <v>0</v>
      </c>
      <c r="Q229" s="8">
        <v>0</v>
      </c>
      <c r="R229" s="142"/>
      <c r="S229" s="96"/>
      <c r="T229" s="1"/>
    </row>
    <row r="230" spans="1:20" ht="18.75" customHeight="1">
      <c r="A230" s="269"/>
      <c r="B230" s="111"/>
      <c r="C230" s="142"/>
      <c r="D230" s="121"/>
      <c r="E230" s="121"/>
      <c r="F230" s="121"/>
      <c r="G230" s="121"/>
      <c r="H230" s="121"/>
      <c r="I230" s="121"/>
      <c r="J230" s="121"/>
      <c r="K230" s="144" t="s">
        <v>207</v>
      </c>
      <c r="L230" s="145"/>
      <c r="M230" s="145"/>
      <c r="N230" s="145"/>
      <c r="O230" s="145"/>
      <c r="P230" s="145"/>
      <c r="Q230" s="146"/>
      <c r="R230" s="142"/>
      <c r="S230" s="96"/>
      <c r="T230" s="1"/>
    </row>
    <row r="231" spans="1:20" ht="18.75" customHeight="1">
      <c r="A231" s="297"/>
      <c r="B231" s="156"/>
      <c r="C231" s="143"/>
      <c r="D231" s="121"/>
      <c r="E231" s="121"/>
      <c r="F231" s="121"/>
      <c r="G231" s="121"/>
      <c r="H231" s="121"/>
      <c r="I231" s="121"/>
      <c r="J231" s="121"/>
      <c r="K231" s="8">
        <v>0</v>
      </c>
      <c r="L231" s="8">
        <v>0</v>
      </c>
      <c r="M231" s="8">
        <v>0</v>
      </c>
      <c r="N231" s="8">
        <v>10000</v>
      </c>
      <c r="O231" s="8">
        <v>0</v>
      </c>
      <c r="P231" s="8">
        <v>0</v>
      </c>
      <c r="Q231" s="8">
        <v>0</v>
      </c>
      <c r="R231" s="143"/>
      <c r="S231" s="189"/>
      <c r="T231" s="1"/>
    </row>
    <row r="232" spans="1:20" ht="95.25" customHeight="1">
      <c r="A232" s="190" t="s">
        <v>337</v>
      </c>
      <c r="B232" s="184" t="s">
        <v>194</v>
      </c>
      <c r="C232" s="184" t="s">
        <v>80</v>
      </c>
      <c r="D232" s="90" t="s">
        <v>340</v>
      </c>
      <c r="E232" s="91"/>
      <c r="F232" s="91"/>
      <c r="G232" s="91"/>
      <c r="H232" s="91"/>
      <c r="I232" s="91"/>
      <c r="J232" s="92"/>
      <c r="K232" s="90" t="s">
        <v>78</v>
      </c>
      <c r="L232" s="91"/>
      <c r="M232" s="91"/>
      <c r="N232" s="91"/>
      <c r="O232" s="91"/>
      <c r="P232" s="91"/>
      <c r="Q232" s="92"/>
      <c r="R232" s="121" t="s">
        <v>214</v>
      </c>
      <c r="S232" s="388" t="s">
        <v>2</v>
      </c>
      <c r="T232" s="1"/>
    </row>
    <row r="233" spans="1:20" ht="37.5" customHeight="1">
      <c r="A233" s="190"/>
      <c r="B233" s="184"/>
      <c r="C233" s="184"/>
      <c r="D233" s="5">
        <v>18.6</v>
      </c>
      <c r="E233" s="5">
        <v>19</v>
      </c>
      <c r="F233" s="5">
        <v>19</v>
      </c>
      <c r="G233" s="5">
        <v>19</v>
      </c>
      <c r="H233" s="5">
        <v>19</v>
      </c>
      <c r="I233" s="5">
        <v>19</v>
      </c>
      <c r="J233" s="5">
        <v>19</v>
      </c>
      <c r="K233" s="23">
        <v>700000</v>
      </c>
      <c r="L233" s="23">
        <v>700000</v>
      </c>
      <c r="M233" s="23">
        <v>700000</v>
      </c>
      <c r="N233" s="23">
        <v>700000</v>
      </c>
      <c r="O233" s="23">
        <v>700000</v>
      </c>
      <c r="P233" s="23">
        <v>700000</v>
      </c>
      <c r="Q233" s="23">
        <v>700000</v>
      </c>
      <c r="R233" s="121"/>
      <c r="S233" s="388"/>
      <c r="T233" s="1"/>
    </row>
    <row r="234" spans="1:20" ht="23.25" customHeight="1">
      <c r="A234" s="190" t="s">
        <v>339</v>
      </c>
      <c r="B234" s="184" t="s">
        <v>195</v>
      </c>
      <c r="C234" s="184" t="s">
        <v>341</v>
      </c>
      <c r="D234" s="122" t="s">
        <v>303</v>
      </c>
      <c r="E234" s="123"/>
      <c r="F234" s="123"/>
      <c r="G234" s="123"/>
      <c r="H234" s="123"/>
      <c r="I234" s="123"/>
      <c r="J234" s="124"/>
      <c r="K234" s="98" t="s">
        <v>89</v>
      </c>
      <c r="L234" s="99"/>
      <c r="M234" s="99"/>
      <c r="N234" s="99"/>
      <c r="O234" s="99"/>
      <c r="P234" s="99"/>
      <c r="Q234" s="100"/>
      <c r="R234" s="121" t="s">
        <v>214</v>
      </c>
      <c r="S234" s="242" t="s">
        <v>107</v>
      </c>
      <c r="T234" s="1"/>
    </row>
    <row r="235" spans="1:20" ht="21.75" customHeight="1">
      <c r="A235" s="190"/>
      <c r="B235" s="184"/>
      <c r="C235" s="184"/>
      <c r="D235" s="180"/>
      <c r="E235" s="181"/>
      <c r="F235" s="181"/>
      <c r="G235" s="181"/>
      <c r="H235" s="181"/>
      <c r="I235" s="181"/>
      <c r="J235" s="182"/>
      <c r="K235" s="12">
        <f>K237+K239+K241</f>
        <v>205.97</v>
      </c>
      <c r="L235" s="12">
        <f aca="true" t="shared" si="27" ref="L235:Q235">L237+L239+L241</f>
        <v>12462</v>
      </c>
      <c r="M235" s="12">
        <f>M237+M239+M241</f>
        <v>11416</v>
      </c>
      <c r="N235" s="12">
        <f t="shared" si="27"/>
        <v>12613.7</v>
      </c>
      <c r="O235" s="12">
        <f t="shared" si="27"/>
        <v>11520.3</v>
      </c>
      <c r="P235" s="12">
        <f t="shared" si="27"/>
        <v>11520.3</v>
      </c>
      <c r="Q235" s="12">
        <f t="shared" si="27"/>
        <v>11520.3</v>
      </c>
      <c r="R235" s="121"/>
      <c r="S235" s="242"/>
      <c r="T235" s="1"/>
    </row>
    <row r="236" spans="1:20" ht="23.25" customHeight="1">
      <c r="A236" s="190"/>
      <c r="B236" s="184"/>
      <c r="C236" s="184"/>
      <c r="D236" s="180"/>
      <c r="E236" s="181"/>
      <c r="F236" s="181"/>
      <c r="G236" s="181"/>
      <c r="H236" s="181"/>
      <c r="I236" s="181"/>
      <c r="J236" s="182"/>
      <c r="K236" s="128" t="s">
        <v>90</v>
      </c>
      <c r="L236" s="129"/>
      <c r="M236" s="129"/>
      <c r="N236" s="129"/>
      <c r="O236" s="129"/>
      <c r="P236" s="129"/>
      <c r="Q236" s="130"/>
      <c r="R236" s="121"/>
      <c r="S236" s="242"/>
      <c r="T236" s="1"/>
    </row>
    <row r="237" spans="1:20" ht="18.75" customHeight="1">
      <c r="A237" s="190"/>
      <c r="B237" s="184"/>
      <c r="C237" s="184"/>
      <c r="D237" s="180"/>
      <c r="E237" s="181"/>
      <c r="F237" s="181"/>
      <c r="G237" s="181"/>
      <c r="H237" s="181"/>
      <c r="I237" s="181"/>
      <c r="J237" s="182"/>
      <c r="K237" s="8">
        <v>205.97</v>
      </c>
      <c r="L237" s="4">
        <v>1860</v>
      </c>
      <c r="M237" s="4">
        <v>814</v>
      </c>
      <c r="N237" s="4">
        <v>2011.7</v>
      </c>
      <c r="O237" s="4">
        <v>918.3</v>
      </c>
      <c r="P237" s="4">
        <v>918.3</v>
      </c>
      <c r="Q237" s="4">
        <v>918.3</v>
      </c>
      <c r="R237" s="121"/>
      <c r="S237" s="242"/>
      <c r="T237" s="1"/>
    </row>
    <row r="238" spans="1:20" ht="18.75" customHeight="1">
      <c r="A238" s="190"/>
      <c r="B238" s="184"/>
      <c r="C238" s="184"/>
      <c r="D238" s="125"/>
      <c r="E238" s="126"/>
      <c r="F238" s="126"/>
      <c r="G238" s="126"/>
      <c r="H238" s="126"/>
      <c r="I238" s="126"/>
      <c r="J238" s="127"/>
      <c r="K238" s="128" t="s">
        <v>206</v>
      </c>
      <c r="L238" s="129"/>
      <c r="M238" s="129"/>
      <c r="N238" s="129"/>
      <c r="O238" s="129"/>
      <c r="P238" s="129"/>
      <c r="Q238" s="130"/>
      <c r="R238" s="121"/>
      <c r="S238" s="242"/>
      <c r="T238" s="1"/>
    </row>
    <row r="239" spans="1:20" ht="20.25" customHeight="1">
      <c r="A239" s="190"/>
      <c r="B239" s="184"/>
      <c r="C239" s="184"/>
      <c r="D239" s="183">
        <v>91.5</v>
      </c>
      <c r="E239" s="183">
        <v>92.5</v>
      </c>
      <c r="F239" s="183">
        <v>93</v>
      </c>
      <c r="G239" s="93">
        <v>93</v>
      </c>
      <c r="H239" s="93">
        <v>93</v>
      </c>
      <c r="I239" s="93">
        <v>93</v>
      </c>
      <c r="J239" s="93">
        <v>93</v>
      </c>
      <c r="K239" s="8">
        <v>0</v>
      </c>
      <c r="L239" s="4">
        <v>5022</v>
      </c>
      <c r="M239" s="4">
        <v>5022</v>
      </c>
      <c r="N239" s="4">
        <v>5022</v>
      </c>
      <c r="O239" s="4">
        <v>5022</v>
      </c>
      <c r="P239" s="4">
        <v>5022</v>
      </c>
      <c r="Q239" s="4">
        <v>5022</v>
      </c>
      <c r="R239" s="121"/>
      <c r="S239" s="242"/>
      <c r="T239" s="1"/>
    </row>
    <row r="240" spans="1:20" ht="18.75" customHeight="1">
      <c r="A240" s="190"/>
      <c r="B240" s="184"/>
      <c r="C240" s="184"/>
      <c r="D240" s="183"/>
      <c r="E240" s="183"/>
      <c r="F240" s="183"/>
      <c r="G240" s="191"/>
      <c r="H240" s="191"/>
      <c r="I240" s="191"/>
      <c r="J240" s="191"/>
      <c r="K240" s="128" t="s">
        <v>207</v>
      </c>
      <c r="L240" s="129"/>
      <c r="M240" s="129"/>
      <c r="N240" s="129"/>
      <c r="O240" s="129"/>
      <c r="P240" s="129"/>
      <c r="Q240" s="130"/>
      <c r="R240" s="121"/>
      <c r="S240" s="242"/>
      <c r="T240" s="1"/>
    </row>
    <row r="241" spans="1:20" ht="17.25" customHeight="1">
      <c r="A241" s="190"/>
      <c r="B241" s="184"/>
      <c r="C241" s="184"/>
      <c r="D241" s="183"/>
      <c r="E241" s="183"/>
      <c r="F241" s="183"/>
      <c r="G241" s="192"/>
      <c r="H241" s="192"/>
      <c r="I241" s="192"/>
      <c r="J241" s="192"/>
      <c r="K241" s="4">
        <v>0</v>
      </c>
      <c r="L241" s="4">
        <v>5580</v>
      </c>
      <c r="M241" s="4">
        <v>5580</v>
      </c>
      <c r="N241" s="4">
        <v>5580</v>
      </c>
      <c r="O241" s="4">
        <v>5580</v>
      </c>
      <c r="P241" s="4">
        <v>5580</v>
      </c>
      <c r="Q241" s="4">
        <v>5580</v>
      </c>
      <c r="R241" s="121"/>
      <c r="S241" s="242"/>
      <c r="T241" s="1"/>
    </row>
    <row r="242" spans="1:20" ht="91.5" customHeight="1">
      <c r="A242" s="190" t="s">
        <v>342</v>
      </c>
      <c r="B242" s="184" t="s">
        <v>196</v>
      </c>
      <c r="C242" s="184" t="s">
        <v>344</v>
      </c>
      <c r="D242" s="233" t="s">
        <v>277</v>
      </c>
      <c r="E242" s="234"/>
      <c r="F242" s="234"/>
      <c r="G242" s="234"/>
      <c r="H242" s="234"/>
      <c r="I242" s="234"/>
      <c r="J242" s="235"/>
      <c r="K242" s="90" t="s">
        <v>36</v>
      </c>
      <c r="L242" s="91"/>
      <c r="M242" s="91"/>
      <c r="N242" s="91"/>
      <c r="O242" s="91"/>
      <c r="P242" s="91"/>
      <c r="Q242" s="92"/>
      <c r="R242" s="121" t="s">
        <v>214</v>
      </c>
      <c r="S242" s="242" t="s">
        <v>107</v>
      </c>
      <c r="T242" s="1"/>
    </row>
    <row r="243" spans="1:20" ht="41.25" customHeight="1">
      <c r="A243" s="190"/>
      <c r="B243" s="184"/>
      <c r="C243" s="184"/>
      <c r="D243" s="7">
        <v>58.9</v>
      </c>
      <c r="E243" s="7">
        <v>58.9</v>
      </c>
      <c r="F243" s="7">
        <v>58.9</v>
      </c>
      <c r="G243" s="7">
        <v>58.9</v>
      </c>
      <c r="H243" s="7">
        <v>58.9</v>
      </c>
      <c r="I243" s="7">
        <v>58.9</v>
      </c>
      <c r="J243" s="7">
        <v>58.9</v>
      </c>
      <c r="K243" s="6">
        <v>985</v>
      </c>
      <c r="L243" s="6">
        <v>1121</v>
      </c>
      <c r="M243" s="6">
        <v>1312</v>
      </c>
      <c r="N243" s="6">
        <v>1364.6</v>
      </c>
      <c r="O243" s="6">
        <v>1364.6</v>
      </c>
      <c r="P243" s="6">
        <v>1364.6</v>
      </c>
      <c r="Q243" s="6">
        <v>1364.6</v>
      </c>
      <c r="R243" s="121"/>
      <c r="S243" s="242"/>
      <c r="T243" s="1"/>
    </row>
    <row r="244" spans="1:20" ht="21" customHeight="1">
      <c r="A244" s="277" t="s">
        <v>343</v>
      </c>
      <c r="B244" s="110" t="s">
        <v>197</v>
      </c>
      <c r="C244" s="177" t="s">
        <v>190</v>
      </c>
      <c r="D244" s="122" t="s">
        <v>278</v>
      </c>
      <c r="E244" s="123"/>
      <c r="F244" s="123"/>
      <c r="G244" s="123"/>
      <c r="H244" s="123"/>
      <c r="I244" s="123"/>
      <c r="J244" s="124"/>
      <c r="K244" s="98" t="s">
        <v>89</v>
      </c>
      <c r="L244" s="99"/>
      <c r="M244" s="99"/>
      <c r="N244" s="99"/>
      <c r="O244" s="99"/>
      <c r="P244" s="99"/>
      <c r="Q244" s="100"/>
      <c r="R244" s="141" t="s">
        <v>214</v>
      </c>
      <c r="S244" s="95" t="s">
        <v>107</v>
      </c>
      <c r="T244" s="1"/>
    </row>
    <row r="245" spans="1:20" ht="17.25" customHeight="1">
      <c r="A245" s="269"/>
      <c r="B245" s="111"/>
      <c r="C245" s="178"/>
      <c r="D245" s="180"/>
      <c r="E245" s="181"/>
      <c r="F245" s="181"/>
      <c r="G245" s="181"/>
      <c r="H245" s="181"/>
      <c r="I245" s="181"/>
      <c r="J245" s="182"/>
      <c r="K245" s="6">
        <f>K247+K249</f>
        <v>2045.2</v>
      </c>
      <c r="L245" s="6">
        <f aca="true" t="shared" si="28" ref="L245:Q245">L247+L249</f>
        <v>0</v>
      </c>
      <c r="M245" s="6">
        <f t="shared" si="28"/>
        <v>0</v>
      </c>
      <c r="N245" s="6">
        <f t="shared" si="28"/>
        <v>0</v>
      </c>
      <c r="O245" s="6">
        <f t="shared" si="28"/>
        <v>0</v>
      </c>
      <c r="P245" s="6">
        <f t="shared" si="28"/>
        <v>0</v>
      </c>
      <c r="Q245" s="6">
        <f t="shared" si="28"/>
        <v>0</v>
      </c>
      <c r="R245" s="142"/>
      <c r="S245" s="96"/>
      <c r="T245" s="1"/>
    </row>
    <row r="246" spans="1:20" ht="15">
      <c r="A246" s="269"/>
      <c r="B246" s="111"/>
      <c r="C246" s="178"/>
      <c r="D246" s="125"/>
      <c r="E246" s="126"/>
      <c r="F246" s="126"/>
      <c r="G246" s="126"/>
      <c r="H246" s="126"/>
      <c r="I246" s="126"/>
      <c r="J246" s="127"/>
      <c r="K246" s="128" t="s">
        <v>90</v>
      </c>
      <c r="L246" s="129"/>
      <c r="M246" s="129"/>
      <c r="N246" s="129"/>
      <c r="O246" s="129"/>
      <c r="P246" s="129"/>
      <c r="Q246" s="130"/>
      <c r="R246" s="142"/>
      <c r="S246" s="96"/>
      <c r="T246" s="1"/>
    </row>
    <row r="247" spans="1:20" ht="18.75" customHeight="1">
      <c r="A247" s="269"/>
      <c r="B247" s="111"/>
      <c r="C247" s="178"/>
      <c r="D247" s="183">
        <v>0.106</v>
      </c>
      <c r="E247" s="183">
        <v>0.105</v>
      </c>
      <c r="F247" s="183">
        <v>0.104</v>
      </c>
      <c r="G247" s="183">
        <v>0.104</v>
      </c>
      <c r="H247" s="183">
        <v>0.104</v>
      </c>
      <c r="I247" s="183">
        <v>0.104</v>
      </c>
      <c r="J247" s="183">
        <v>0.104</v>
      </c>
      <c r="K247" s="6">
        <v>102.3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142"/>
      <c r="S247" s="96"/>
      <c r="T247" s="1"/>
    </row>
    <row r="248" spans="1:20" ht="20.25" customHeight="1">
      <c r="A248" s="269"/>
      <c r="B248" s="111"/>
      <c r="C248" s="178"/>
      <c r="D248" s="183"/>
      <c r="E248" s="183"/>
      <c r="F248" s="183"/>
      <c r="G248" s="183"/>
      <c r="H248" s="183"/>
      <c r="I248" s="183"/>
      <c r="J248" s="183"/>
      <c r="K248" s="144" t="s">
        <v>206</v>
      </c>
      <c r="L248" s="145"/>
      <c r="M248" s="145"/>
      <c r="N248" s="145"/>
      <c r="O248" s="145"/>
      <c r="P248" s="145"/>
      <c r="Q248" s="146"/>
      <c r="R248" s="142"/>
      <c r="S248" s="96"/>
      <c r="T248" s="1"/>
    </row>
    <row r="249" spans="1:20" ht="15.75" customHeight="1">
      <c r="A249" s="297"/>
      <c r="B249" s="156"/>
      <c r="C249" s="179"/>
      <c r="D249" s="183"/>
      <c r="E249" s="183"/>
      <c r="F249" s="183"/>
      <c r="G249" s="183"/>
      <c r="H249" s="183"/>
      <c r="I249" s="183"/>
      <c r="J249" s="183"/>
      <c r="K249" s="14">
        <v>1942.9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3"/>
      <c r="S249" s="189"/>
      <c r="T249" s="1"/>
    </row>
    <row r="250" spans="1:20" ht="49.5" customHeight="1">
      <c r="A250" s="277" t="s">
        <v>345</v>
      </c>
      <c r="B250" s="177" t="s">
        <v>198</v>
      </c>
      <c r="C250" s="93"/>
      <c r="D250" s="233" t="s">
        <v>105</v>
      </c>
      <c r="E250" s="234"/>
      <c r="F250" s="234"/>
      <c r="G250" s="234"/>
      <c r="H250" s="234"/>
      <c r="I250" s="234"/>
      <c r="J250" s="235"/>
      <c r="K250" s="98" t="s">
        <v>36</v>
      </c>
      <c r="L250" s="99"/>
      <c r="M250" s="99"/>
      <c r="N250" s="99"/>
      <c r="O250" s="99"/>
      <c r="P250" s="99"/>
      <c r="Q250" s="100"/>
      <c r="R250" s="121" t="s">
        <v>423</v>
      </c>
      <c r="S250" s="242" t="s">
        <v>107</v>
      </c>
      <c r="T250" s="1"/>
    </row>
    <row r="251" spans="1:20" ht="27.75" customHeight="1">
      <c r="A251" s="278"/>
      <c r="B251" s="179"/>
      <c r="C251" s="279"/>
      <c r="D251" s="7">
        <v>143510</v>
      </c>
      <c r="E251" s="7">
        <v>143550</v>
      </c>
      <c r="F251" s="7">
        <v>143550</v>
      </c>
      <c r="G251" s="7">
        <v>143550</v>
      </c>
      <c r="H251" s="7">
        <v>143550</v>
      </c>
      <c r="I251" s="7">
        <v>143550</v>
      </c>
      <c r="J251" s="7">
        <v>143550</v>
      </c>
      <c r="K251" s="6">
        <v>0</v>
      </c>
      <c r="L251" s="5">
        <v>7453.1</v>
      </c>
      <c r="M251" s="5">
        <v>11247.3</v>
      </c>
      <c r="N251" s="5">
        <v>11247.3</v>
      </c>
      <c r="O251" s="5">
        <v>11247.3</v>
      </c>
      <c r="P251" s="5">
        <v>11247.3</v>
      </c>
      <c r="Q251" s="5">
        <v>8913.9</v>
      </c>
      <c r="R251" s="121"/>
      <c r="S251" s="242"/>
      <c r="T251" s="1"/>
    </row>
    <row r="252" spans="1:20" ht="25.5" customHeight="1">
      <c r="A252" s="190" t="s">
        <v>422</v>
      </c>
      <c r="B252" s="184" t="s">
        <v>199</v>
      </c>
      <c r="C252" s="184" t="s">
        <v>210</v>
      </c>
      <c r="D252" s="224" t="s">
        <v>211</v>
      </c>
      <c r="E252" s="225"/>
      <c r="F252" s="225"/>
      <c r="G252" s="225"/>
      <c r="H252" s="225"/>
      <c r="I252" s="225"/>
      <c r="J252" s="226"/>
      <c r="K252" s="217" t="s">
        <v>89</v>
      </c>
      <c r="L252" s="218"/>
      <c r="M252" s="218"/>
      <c r="N252" s="218"/>
      <c r="O252" s="218"/>
      <c r="P252" s="218"/>
      <c r="Q252" s="219"/>
      <c r="R252" s="121" t="s">
        <v>44</v>
      </c>
      <c r="S252" s="242" t="s">
        <v>59</v>
      </c>
      <c r="T252" s="1"/>
    </row>
    <row r="253" spans="1:20" ht="25.5" customHeight="1">
      <c r="A253" s="190"/>
      <c r="B253" s="184"/>
      <c r="C253" s="184"/>
      <c r="D253" s="227"/>
      <c r="E253" s="228"/>
      <c r="F253" s="228"/>
      <c r="G253" s="228"/>
      <c r="H253" s="228"/>
      <c r="I253" s="228"/>
      <c r="J253" s="229"/>
      <c r="K253" s="6">
        <f>K255+K257</f>
        <v>8236.969000000001</v>
      </c>
      <c r="L253" s="6">
        <f>L255+L257</f>
        <v>5863.8</v>
      </c>
      <c r="M253" s="6">
        <f>M255+M257</f>
        <v>3568.48</v>
      </c>
      <c r="N253" s="6">
        <v>0</v>
      </c>
      <c r="O253" s="6">
        <v>0</v>
      </c>
      <c r="P253" s="6">
        <v>0</v>
      </c>
      <c r="Q253" s="6">
        <v>0</v>
      </c>
      <c r="R253" s="121"/>
      <c r="S253" s="242"/>
      <c r="T253" s="1"/>
    </row>
    <row r="254" spans="1:20" ht="32.25" customHeight="1">
      <c r="A254" s="190"/>
      <c r="B254" s="184"/>
      <c r="C254" s="184"/>
      <c r="D254" s="227"/>
      <c r="E254" s="228"/>
      <c r="F254" s="228"/>
      <c r="G254" s="228"/>
      <c r="H254" s="228"/>
      <c r="I254" s="228"/>
      <c r="J254" s="229"/>
      <c r="K254" s="128" t="s">
        <v>208</v>
      </c>
      <c r="L254" s="129"/>
      <c r="M254" s="129"/>
      <c r="N254" s="129"/>
      <c r="O254" s="129"/>
      <c r="P254" s="129"/>
      <c r="Q254" s="130"/>
      <c r="R254" s="121"/>
      <c r="S254" s="242"/>
      <c r="T254" s="1"/>
    </row>
    <row r="255" spans="1:20" ht="15.75" customHeight="1">
      <c r="A255" s="190"/>
      <c r="B255" s="184"/>
      <c r="C255" s="184"/>
      <c r="D255" s="230"/>
      <c r="E255" s="231"/>
      <c r="F255" s="231"/>
      <c r="G255" s="231"/>
      <c r="H255" s="231"/>
      <c r="I255" s="231"/>
      <c r="J255" s="232"/>
      <c r="K255" s="4">
        <v>3006.534</v>
      </c>
      <c r="L255" s="4">
        <v>3000</v>
      </c>
      <c r="M255" s="4">
        <v>3000</v>
      </c>
      <c r="N255" s="4">
        <v>0</v>
      </c>
      <c r="O255" s="4">
        <v>0</v>
      </c>
      <c r="P255" s="4">
        <v>0</v>
      </c>
      <c r="Q255" s="4">
        <v>0</v>
      </c>
      <c r="R255" s="121"/>
      <c r="S255" s="242"/>
      <c r="T255" s="1"/>
    </row>
    <row r="256" spans="1:20" ht="33" customHeight="1">
      <c r="A256" s="190"/>
      <c r="B256" s="184"/>
      <c r="C256" s="184"/>
      <c r="D256" s="183">
        <v>18</v>
      </c>
      <c r="E256" s="183">
        <v>14</v>
      </c>
      <c r="F256" s="183">
        <v>10</v>
      </c>
      <c r="G256" s="93" t="s">
        <v>49</v>
      </c>
      <c r="H256" s="93" t="s">
        <v>49</v>
      </c>
      <c r="I256" s="93" t="s">
        <v>49</v>
      </c>
      <c r="J256" s="93" t="s">
        <v>49</v>
      </c>
      <c r="K256" s="128" t="s">
        <v>209</v>
      </c>
      <c r="L256" s="129"/>
      <c r="M256" s="129"/>
      <c r="N256" s="129"/>
      <c r="O256" s="129"/>
      <c r="P256" s="129"/>
      <c r="Q256" s="130"/>
      <c r="R256" s="121"/>
      <c r="S256" s="242"/>
      <c r="T256" s="1"/>
    </row>
    <row r="257" spans="1:20" ht="36.75" customHeight="1" thickBot="1">
      <c r="A257" s="267"/>
      <c r="B257" s="280"/>
      <c r="C257" s="280"/>
      <c r="D257" s="281"/>
      <c r="E257" s="281"/>
      <c r="F257" s="281"/>
      <c r="G257" s="94"/>
      <c r="H257" s="94"/>
      <c r="I257" s="94"/>
      <c r="J257" s="94"/>
      <c r="K257" s="57">
        <v>5230.435</v>
      </c>
      <c r="L257" s="58">
        <v>2863.8</v>
      </c>
      <c r="M257" s="58">
        <v>568.48</v>
      </c>
      <c r="N257" s="57">
        <v>0</v>
      </c>
      <c r="O257" s="57">
        <v>0</v>
      </c>
      <c r="P257" s="57">
        <v>0</v>
      </c>
      <c r="Q257" s="57">
        <v>0</v>
      </c>
      <c r="R257" s="166"/>
      <c r="S257" s="243"/>
      <c r="T257" s="1"/>
    </row>
    <row r="258" spans="1:20" ht="30" customHeight="1">
      <c r="A258" s="268" t="s">
        <v>346</v>
      </c>
      <c r="B258" s="271" t="s">
        <v>347</v>
      </c>
      <c r="C258" s="272"/>
      <c r="D258" s="185" t="s">
        <v>159</v>
      </c>
      <c r="E258" s="185"/>
      <c r="F258" s="185"/>
      <c r="G258" s="185"/>
      <c r="H258" s="185"/>
      <c r="I258" s="185"/>
      <c r="J258" s="185"/>
      <c r="K258" s="336" t="s">
        <v>146</v>
      </c>
      <c r="L258" s="336"/>
      <c r="M258" s="336"/>
      <c r="N258" s="336"/>
      <c r="O258" s="336"/>
      <c r="P258" s="336"/>
      <c r="Q258" s="336"/>
      <c r="R258" s="245" t="s">
        <v>214</v>
      </c>
      <c r="S258" s="244" t="s">
        <v>55</v>
      </c>
      <c r="T258" s="1"/>
    </row>
    <row r="259" spans="1:20" ht="33" customHeight="1">
      <c r="A259" s="269"/>
      <c r="B259" s="273"/>
      <c r="C259" s="274"/>
      <c r="D259" s="186"/>
      <c r="E259" s="186"/>
      <c r="F259" s="186"/>
      <c r="G259" s="186"/>
      <c r="H259" s="186"/>
      <c r="I259" s="186"/>
      <c r="J259" s="186"/>
      <c r="K259" s="81">
        <f>K262+K264</f>
        <v>44361.5</v>
      </c>
      <c r="L259" s="81">
        <f aca="true" t="shared" si="29" ref="L259:Q259">L262+L264</f>
        <v>46345.1</v>
      </c>
      <c r="M259" s="81">
        <f t="shared" si="29"/>
        <v>46345.1</v>
      </c>
      <c r="N259" s="81">
        <f t="shared" si="29"/>
        <v>46345.1</v>
      </c>
      <c r="O259" s="81">
        <f t="shared" si="29"/>
        <v>47180.7</v>
      </c>
      <c r="P259" s="81">
        <f t="shared" si="29"/>
        <v>48257.7</v>
      </c>
      <c r="Q259" s="81">
        <f t="shared" si="29"/>
        <v>49377.7</v>
      </c>
      <c r="R259" s="162"/>
      <c r="S259" s="96"/>
      <c r="T259" s="1"/>
    </row>
    <row r="260" spans="1:20" ht="27" customHeight="1">
      <c r="A260" s="269"/>
      <c r="B260" s="273"/>
      <c r="C260" s="274"/>
      <c r="D260" s="15">
        <v>65</v>
      </c>
      <c r="E260" s="15">
        <v>70</v>
      </c>
      <c r="F260" s="15">
        <v>75</v>
      </c>
      <c r="G260" s="15">
        <v>75</v>
      </c>
      <c r="H260" s="15">
        <v>75</v>
      </c>
      <c r="I260" s="15">
        <v>75</v>
      </c>
      <c r="J260" s="15">
        <v>75</v>
      </c>
      <c r="K260" s="134" t="s">
        <v>136</v>
      </c>
      <c r="L260" s="134"/>
      <c r="M260" s="134"/>
      <c r="N260" s="134"/>
      <c r="O260" s="134"/>
      <c r="P260" s="134"/>
      <c r="Q260" s="134"/>
      <c r="R260" s="162"/>
      <c r="S260" s="96"/>
      <c r="T260" s="1"/>
    </row>
    <row r="261" spans="1:20" ht="29.25" customHeight="1">
      <c r="A261" s="269"/>
      <c r="B261" s="273"/>
      <c r="C261" s="274"/>
      <c r="D261" s="186" t="s">
        <v>150</v>
      </c>
      <c r="E261" s="186"/>
      <c r="F261" s="186"/>
      <c r="G261" s="186"/>
      <c r="H261" s="186"/>
      <c r="I261" s="186"/>
      <c r="J261" s="186"/>
      <c r="K261" s="134" t="s">
        <v>143</v>
      </c>
      <c r="L261" s="134"/>
      <c r="M261" s="134"/>
      <c r="N261" s="134"/>
      <c r="O261" s="134"/>
      <c r="P261" s="134"/>
      <c r="Q261" s="134"/>
      <c r="R261" s="162"/>
      <c r="S261" s="96"/>
      <c r="T261" s="1"/>
    </row>
    <row r="262" spans="1:20" ht="38.25" customHeight="1">
      <c r="A262" s="269"/>
      <c r="B262" s="273"/>
      <c r="C262" s="274"/>
      <c r="D262" s="186"/>
      <c r="E262" s="186"/>
      <c r="F262" s="186"/>
      <c r="G262" s="186"/>
      <c r="H262" s="186"/>
      <c r="I262" s="186"/>
      <c r="J262" s="186"/>
      <c r="K262" s="15">
        <f>K266+K270</f>
        <v>38316.2</v>
      </c>
      <c r="L262" s="55">
        <f aca="true" t="shared" si="30" ref="L262:Q262">L266+L270</f>
        <v>39345.1</v>
      </c>
      <c r="M262" s="55">
        <f t="shared" si="30"/>
        <v>39345.1</v>
      </c>
      <c r="N262" s="55">
        <f t="shared" si="30"/>
        <v>39345.1</v>
      </c>
      <c r="O262" s="55">
        <f t="shared" si="30"/>
        <v>40180.7</v>
      </c>
      <c r="P262" s="55">
        <f t="shared" si="30"/>
        <v>41257.7</v>
      </c>
      <c r="Q262" s="55">
        <f t="shared" si="30"/>
        <v>42377.7</v>
      </c>
      <c r="R262" s="162"/>
      <c r="S262" s="96"/>
      <c r="T262" s="1"/>
    </row>
    <row r="263" spans="1:20" ht="26.25" customHeight="1">
      <c r="A263" s="269"/>
      <c r="B263" s="273"/>
      <c r="C263" s="274"/>
      <c r="D263" s="134">
        <v>0</v>
      </c>
      <c r="E263" s="134">
        <v>0</v>
      </c>
      <c r="F263" s="134">
        <v>0</v>
      </c>
      <c r="G263" s="134">
        <v>0</v>
      </c>
      <c r="H263" s="134">
        <v>0</v>
      </c>
      <c r="I263" s="134">
        <v>0</v>
      </c>
      <c r="J263" s="134">
        <v>0</v>
      </c>
      <c r="K263" s="134" t="s">
        <v>147</v>
      </c>
      <c r="L263" s="134"/>
      <c r="M263" s="134"/>
      <c r="N263" s="134"/>
      <c r="O263" s="134"/>
      <c r="P263" s="134"/>
      <c r="Q263" s="134"/>
      <c r="R263" s="162"/>
      <c r="S263" s="96"/>
      <c r="T263" s="1"/>
    </row>
    <row r="264" spans="1:20" ht="27.75" customHeight="1" thickBot="1">
      <c r="A264" s="270"/>
      <c r="B264" s="275"/>
      <c r="C264" s="276"/>
      <c r="D264" s="379"/>
      <c r="E264" s="379"/>
      <c r="F264" s="379"/>
      <c r="G264" s="379"/>
      <c r="H264" s="379"/>
      <c r="I264" s="379"/>
      <c r="J264" s="379"/>
      <c r="K264" s="56">
        <f>K272</f>
        <v>6045.3</v>
      </c>
      <c r="L264" s="75">
        <f aca="true" t="shared" si="31" ref="L264:Q264">L272</f>
        <v>7000</v>
      </c>
      <c r="M264" s="75">
        <f t="shared" si="31"/>
        <v>7000</v>
      </c>
      <c r="N264" s="75">
        <f t="shared" si="31"/>
        <v>7000</v>
      </c>
      <c r="O264" s="75">
        <f t="shared" si="31"/>
        <v>7000</v>
      </c>
      <c r="P264" s="75">
        <f t="shared" si="31"/>
        <v>7000</v>
      </c>
      <c r="Q264" s="75">
        <f t="shared" si="31"/>
        <v>7000</v>
      </c>
      <c r="R264" s="246"/>
      <c r="S264" s="97"/>
      <c r="T264" s="1"/>
    </row>
    <row r="265" spans="1:20" ht="108" customHeight="1">
      <c r="A265" s="237" t="s">
        <v>294</v>
      </c>
      <c r="B265" s="236" t="s">
        <v>295</v>
      </c>
      <c r="C265" s="236" t="s">
        <v>296</v>
      </c>
      <c r="D265" s="323" t="s">
        <v>348</v>
      </c>
      <c r="E265" s="324"/>
      <c r="F265" s="324"/>
      <c r="G265" s="324"/>
      <c r="H265" s="324"/>
      <c r="I265" s="324"/>
      <c r="J265" s="325"/>
      <c r="K265" s="214" t="s">
        <v>36</v>
      </c>
      <c r="L265" s="215"/>
      <c r="M265" s="215"/>
      <c r="N265" s="215"/>
      <c r="O265" s="215"/>
      <c r="P265" s="215"/>
      <c r="Q265" s="216"/>
      <c r="R265" s="187" t="s">
        <v>214</v>
      </c>
      <c r="S265" s="247" t="s">
        <v>56</v>
      </c>
      <c r="T265" s="1"/>
    </row>
    <row r="266" spans="1:20" ht="26.25" customHeight="1">
      <c r="A266" s="190"/>
      <c r="B266" s="184"/>
      <c r="C266" s="184"/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6">
        <v>10</v>
      </c>
      <c r="L266" s="6">
        <v>10</v>
      </c>
      <c r="M266" s="6">
        <v>10</v>
      </c>
      <c r="N266" s="6">
        <v>10</v>
      </c>
      <c r="O266" s="6">
        <v>10</v>
      </c>
      <c r="P266" s="6">
        <v>10</v>
      </c>
      <c r="Q266" s="6">
        <v>10</v>
      </c>
      <c r="R266" s="121"/>
      <c r="S266" s="242"/>
      <c r="T266" s="1"/>
    </row>
    <row r="267" spans="1:20" ht="24" customHeight="1">
      <c r="A267" s="190" t="s">
        <v>399</v>
      </c>
      <c r="B267" s="184" t="s">
        <v>349</v>
      </c>
      <c r="C267" s="184" t="s">
        <v>354</v>
      </c>
      <c r="D267" s="220" t="s">
        <v>355</v>
      </c>
      <c r="E267" s="256"/>
      <c r="F267" s="256"/>
      <c r="G267" s="256"/>
      <c r="H267" s="256"/>
      <c r="I267" s="256"/>
      <c r="J267" s="257"/>
      <c r="K267" s="98" t="s">
        <v>89</v>
      </c>
      <c r="L267" s="99"/>
      <c r="M267" s="99"/>
      <c r="N267" s="99"/>
      <c r="O267" s="99"/>
      <c r="P267" s="99"/>
      <c r="Q267" s="100"/>
      <c r="R267" s="121" t="s">
        <v>214</v>
      </c>
      <c r="S267" s="242" t="s">
        <v>56</v>
      </c>
      <c r="T267" s="1"/>
    </row>
    <row r="268" spans="1:20" ht="29.25" customHeight="1">
      <c r="A268" s="190"/>
      <c r="B268" s="184"/>
      <c r="C268" s="184"/>
      <c r="D268" s="258"/>
      <c r="E268" s="259"/>
      <c r="F268" s="259"/>
      <c r="G268" s="259"/>
      <c r="H268" s="259"/>
      <c r="I268" s="259"/>
      <c r="J268" s="260"/>
      <c r="K268" s="19">
        <f>K270+K272</f>
        <v>44351.5</v>
      </c>
      <c r="L268" s="19">
        <f aca="true" t="shared" si="32" ref="L268:Q268">L270+L272</f>
        <v>46335.1</v>
      </c>
      <c r="M268" s="19">
        <f t="shared" si="32"/>
        <v>46335.1</v>
      </c>
      <c r="N268" s="20">
        <f t="shared" si="32"/>
        <v>46335.1</v>
      </c>
      <c r="O268" s="20">
        <f t="shared" si="32"/>
        <v>47170.7</v>
      </c>
      <c r="P268" s="20">
        <f t="shared" si="32"/>
        <v>48247.7</v>
      </c>
      <c r="Q268" s="20">
        <f t="shared" si="32"/>
        <v>49367.7</v>
      </c>
      <c r="R268" s="121"/>
      <c r="S268" s="242"/>
      <c r="T268" s="1"/>
    </row>
    <row r="269" spans="1:20" ht="36" customHeight="1">
      <c r="A269" s="190"/>
      <c r="B269" s="184"/>
      <c r="C269" s="184"/>
      <c r="D269" s="258"/>
      <c r="E269" s="259"/>
      <c r="F269" s="259"/>
      <c r="G269" s="259"/>
      <c r="H269" s="259"/>
      <c r="I269" s="259"/>
      <c r="J269" s="260"/>
      <c r="K269" s="131" t="s">
        <v>90</v>
      </c>
      <c r="L269" s="132"/>
      <c r="M269" s="132"/>
      <c r="N269" s="132"/>
      <c r="O269" s="132"/>
      <c r="P269" s="132"/>
      <c r="Q269" s="133"/>
      <c r="R269" s="121"/>
      <c r="S269" s="242"/>
      <c r="T269" s="1"/>
    </row>
    <row r="270" spans="1:20" ht="25.5" customHeight="1">
      <c r="A270" s="190"/>
      <c r="B270" s="184"/>
      <c r="C270" s="184"/>
      <c r="D270" s="261"/>
      <c r="E270" s="262"/>
      <c r="F270" s="262"/>
      <c r="G270" s="262"/>
      <c r="H270" s="262"/>
      <c r="I270" s="262"/>
      <c r="J270" s="263"/>
      <c r="K270" s="2">
        <v>38306.2</v>
      </c>
      <c r="L270" s="2">
        <v>39335.1</v>
      </c>
      <c r="M270" s="2">
        <v>39335.1</v>
      </c>
      <c r="N270" s="2">
        <v>39335.1</v>
      </c>
      <c r="O270" s="2">
        <v>40170.7</v>
      </c>
      <c r="P270" s="2">
        <v>41247.7</v>
      </c>
      <c r="Q270" s="2">
        <v>42367.7</v>
      </c>
      <c r="R270" s="121"/>
      <c r="S270" s="242"/>
      <c r="T270" s="1"/>
    </row>
    <row r="271" spans="1:20" ht="33.75" customHeight="1">
      <c r="A271" s="190"/>
      <c r="B271" s="184"/>
      <c r="C271" s="184"/>
      <c r="D271" s="134">
        <v>0</v>
      </c>
      <c r="E271" s="134">
        <v>0</v>
      </c>
      <c r="F271" s="134">
        <v>0</v>
      </c>
      <c r="G271" s="254">
        <v>0</v>
      </c>
      <c r="H271" s="254">
        <v>0</v>
      </c>
      <c r="I271" s="254">
        <v>0</v>
      </c>
      <c r="J271" s="254">
        <v>0</v>
      </c>
      <c r="K271" s="131" t="s">
        <v>207</v>
      </c>
      <c r="L271" s="132"/>
      <c r="M271" s="132"/>
      <c r="N271" s="132"/>
      <c r="O271" s="132"/>
      <c r="P271" s="132"/>
      <c r="Q271" s="133"/>
      <c r="R271" s="121"/>
      <c r="S271" s="242"/>
      <c r="T271" s="1"/>
    </row>
    <row r="272" spans="1:20" ht="25.5" customHeight="1" thickBot="1">
      <c r="A272" s="267"/>
      <c r="B272" s="280"/>
      <c r="C272" s="280"/>
      <c r="D272" s="379"/>
      <c r="E272" s="379"/>
      <c r="F272" s="379"/>
      <c r="G272" s="378"/>
      <c r="H272" s="378"/>
      <c r="I272" s="378"/>
      <c r="J272" s="378"/>
      <c r="K272" s="58">
        <v>6045.3</v>
      </c>
      <c r="L272" s="57">
        <v>7000</v>
      </c>
      <c r="M272" s="57">
        <v>7000</v>
      </c>
      <c r="N272" s="57">
        <v>7000</v>
      </c>
      <c r="O272" s="57">
        <v>7000</v>
      </c>
      <c r="P272" s="57">
        <v>7000</v>
      </c>
      <c r="Q272" s="57">
        <v>7000</v>
      </c>
      <c r="R272" s="166"/>
      <c r="S272" s="243"/>
      <c r="T272" s="1"/>
    </row>
    <row r="273" spans="1:20" ht="60" customHeight="1">
      <c r="A273" s="362" t="s">
        <v>356</v>
      </c>
      <c r="B273" s="348" t="s">
        <v>408</v>
      </c>
      <c r="C273" s="348"/>
      <c r="D273" s="354" t="s">
        <v>160</v>
      </c>
      <c r="E273" s="355"/>
      <c r="F273" s="355"/>
      <c r="G273" s="355"/>
      <c r="H273" s="355"/>
      <c r="I273" s="355"/>
      <c r="J273" s="356"/>
      <c r="K273" s="187"/>
      <c r="L273" s="187"/>
      <c r="M273" s="187"/>
      <c r="N273" s="187"/>
      <c r="O273" s="187"/>
      <c r="P273" s="187"/>
      <c r="Q273" s="187"/>
      <c r="R273" s="187"/>
      <c r="S273" s="247"/>
      <c r="T273" s="1"/>
    </row>
    <row r="274" spans="1:20" ht="18.75" customHeight="1">
      <c r="A274" s="363"/>
      <c r="B274" s="349"/>
      <c r="C274" s="349"/>
      <c r="D274" s="5">
        <v>22257.6</v>
      </c>
      <c r="E274" s="22">
        <v>22368.9</v>
      </c>
      <c r="F274" s="22">
        <v>22480.8</v>
      </c>
      <c r="G274" s="5">
        <v>22593.2</v>
      </c>
      <c r="H274" s="5">
        <v>22706.1</v>
      </c>
      <c r="I274" s="5">
        <v>22819.6</v>
      </c>
      <c r="J274" s="5">
        <v>22933.7</v>
      </c>
      <c r="K274" s="121"/>
      <c r="L274" s="121"/>
      <c r="M274" s="121"/>
      <c r="N274" s="121"/>
      <c r="O274" s="121"/>
      <c r="P274" s="121"/>
      <c r="Q274" s="121"/>
      <c r="R274" s="121"/>
      <c r="S274" s="242"/>
      <c r="T274" s="1"/>
    </row>
    <row r="275" spans="1:20" ht="39.75" customHeight="1">
      <c r="A275" s="363"/>
      <c r="B275" s="349"/>
      <c r="C275" s="349"/>
      <c r="D275" s="317" t="s">
        <v>161</v>
      </c>
      <c r="E275" s="318"/>
      <c r="F275" s="318"/>
      <c r="G275" s="318"/>
      <c r="H275" s="318"/>
      <c r="I275" s="318"/>
      <c r="J275" s="319"/>
      <c r="K275" s="121"/>
      <c r="L275" s="121"/>
      <c r="M275" s="121"/>
      <c r="N275" s="121"/>
      <c r="O275" s="121"/>
      <c r="P275" s="121"/>
      <c r="Q275" s="121"/>
      <c r="R275" s="121"/>
      <c r="S275" s="242"/>
      <c r="T275" s="1"/>
    </row>
    <row r="276" spans="1:20" ht="20.25" customHeight="1">
      <c r="A276" s="363"/>
      <c r="B276" s="349"/>
      <c r="C276" s="349"/>
      <c r="D276" s="5">
        <v>26787</v>
      </c>
      <c r="E276" s="5">
        <v>28126</v>
      </c>
      <c r="F276" s="5">
        <v>29532</v>
      </c>
      <c r="G276" s="5">
        <v>31008</v>
      </c>
      <c r="H276" s="5">
        <v>32558</v>
      </c>
      <c r="I276" s="5">
        <v>34186</v>
      </c>
      <c r="J276" s="5">
        <v>35895</v>
      </c>
      <c r="K276" s="121"/>
      <c r="L276" s="121"/>
      <c r="M276" s="121"/>
      <c r="N276" s="121"/>
      <c r="O276" s="121"/>
      <c r="P276" s="121"/>
      <c r="Q276" s="121"/>
      <c r="R276" s="121"/>
      <c r="S276" s="242"/>
      <c r="T276" s="1"/>
    </row>
    <row r="277" spans="1:20" ht="21" customHeight="1">
      <c r="A277" s="363"/>
      <c r="B277" s="349"/>
      <c r="C277" s="349"/>
      <c r="D277" s="317" t="s">
        <v>162</v>
      </c>
      <c r="E277" s="318"/>
      <c r="F277" s="318"/>
      <c r="G277" s="318"/>
      <c r="H277" s="318"/>
      <c r="I277" s="318"/>
      <c r="J277" s="319"/>
      <c r="K277" s="121"/>
      <c r="L277" s="121"/>
      <c r="M277" s="121"/>
      <c r="N277" s="121"/>
      <c r="O277" s="121"/>
      <c r="P277" s="121"/>
      <c r="Q277" s="121"/>
      <c r="R277" s="121"/>
      <c r="S277" s="242"/>
      <c r="T277" s="1"/>
    </row>
    <row r="278" spans="1:20" ht="19.5" customHeight="1">
      <c r="A278" s="363"/>
      <c r="B278" s="349"/>
      <c r="C278" s="349"/>
      <c r="D278" s="5">
        <v>0.8</v>
      </c>
      <c r="E278" s="5">
        <v>0.8</v>
      </c>
      <c r="F278" s="5">
        <v>0.8</v>
      </c>
      <c r="G278" s="5">
        <v>0.8</v>
      </c>
      <c r="H278" s="5">
        <v>0.8</v>
      </c>
      <c r="I278" s="5">
        <v>0.8</v>
      </c>
      <c r="J278" s="5">
        <v>0.8</v>
      </c>
      <c r="K278" s="121"/>
      <c r="L278" s="121"/>
      <c r="M278" s="121"/>
      <c r="N278" s="121"/>
      <c r="O278" s="121"/>
      <c r="P278" s="121"/>
      <c r="Q278" s="121"/>
      <c r="R278" s="121"/>
      <c r="S278" s="242"/>
      <c r="T278" s="1"/>
    </row>
    <row r="279" spans="1:20" ht="57.75" customHeight="1">
      <c r="A279" s="363"/>
      <c r="B279" s="349"/>
      <c r="C279" s="349"/>
      <c r="D279" s="317" t="s">
        <v>163</v>
      </c>
      <c r="E279" s="318"/>
      <c r="F279" s="318"/>
      <c r="G279" s="318"/>
      <c r="H279" s="318"/>
      <c r="I279" s="318"/>
      <c r="J279" s="319"/>
      <c r="K279" s="121"/>
      <c r="L279" s="121"/>
      <c r="M279" s="121"/>
      <c r="N279" s="121"/>
      <c r="O279" s="121"/>
      <c r="P279" s="121"/>
      <c r="Q279" s="121"/>
      <c r="R279" s="121"/>
      <c r="S279" s="242"/>
      <c r="T279" s="1"/>
    </row>
    <row r="280" spans="1:20" ht="18.75" customHeight="1">
      <c r="A280" s="363"/>
      <c r="B280" s="349"/>
      <c r="C280" s="349"/>
      <c r="D280" s="5">
        <v>31000</v>
      </c>
      <c r="E280" s="5">
        <v>31000</v>
      </c>
      <c r="F280" s="5">
        <v>31000</v>
      </c>
      <c r="G280" s="5">
        <v>31000</v>
      </c>
      <c r="H280" s="5">
        <v>31000</v>
      </c>
      <c r="I280" s="5">
        <v>31000</v>
      </c>
      <c r="J280" s="5">
        <v>31000</v>
      </c>
      <c r="K280" s="121"/>
      <c r="L280" s="121"/>
      <c r="M280" s="121"/>
      <c r="N280" s="121"/>
      <c r="O280" s="121"/>
      <c r="P280" s="121"/>
      <c r="Q280" s="121"/>
      <c r="R280" s="121"/>
      <c r="S280" s="242"/>
      <c r="T280" s="1"/>
    </row>
    <row r="281" spans="1:20" ht="54" customHeight="1">
      <c r="A281" s="363"/>
      <c r="B281" s="349"/>
      <c r="C281" s="349"/>
      <c r="D281" s="317" t="s">
        <v>164</v>
      </c>
      <c r="E281" s="318"/>
      <c r="F281" s="318"/>
      <c r="G281" s="318"/>
      <c r="H281" s="318"/>
      <c r="I281" s="318"/>
      <c r="J281" s="319"/>
      <c r="K281" s="121"/>
      <c r="L281" s="121"/>
      <c r="M281" s="121"/>
      <c r="N281" s="121"/>
      <c r="O281" s="121"/>
      <c r="P281" s="121"/>
      <c r="Q281" s="121"/>
      <c r="R281" s="121"/>
      <c r="S281" s="242"/>
      <c r="T281" s="1"/>
    </row>
    <row r="282" spans="1:20" ht="19.5" customHeight="1">
      <c r="A282" s="363"/>
      <c r="B282" s="349"/>
      <c r="C282" s="349"/>
      <c r="D282" s="5">
        <v>113.3</v>
      </c>
      <c r="E282" s="5">
        <v>115.6</v>
      </c>
      <c r="F282" s="5">
        <v>118.6</v>
      </c>
      <c r="G282" s="5">
        <v>125.7</v>
      </c>
      <c r="H282" s="5">
        <v>132.8</v>
      </c>
      <c r="I282" s="5">
        <v>139.8</v>
      </c>
      <c r="J282" s="5">
        <v>147.5</v>
      </c>
      <c r="K282" s="121"/>
      <c r="L282" s="121"/>
      <c r="M282" s="121"/>
      <c r="N282" s="121"/>
      <c r="O282" s="121"/>
      <c r="P282" s="121"/>
      <c r="Q282" s="121"/>
      <c r="R282" s="121"/>
      <c r="S282" s="242"/>
      <c r="T282" s="1"/>
    </row>
    <row r="283" spans="1:20" ht="90.75" customHeight="1">
      <c r="A283" s="363"/>
      <c r="B283" s="349"/>
      <c r="C283" s="349"/>
      <c r="D283" s="317" t="s">
        <v>224</v>
      </c>
      <c r="E283" s="318"/>
      <c r="F283" s="318"/>
      <c r="G283" s="318"/>
      <c r="H283" s="318"/>
      <c r="I283" s="318"/>
      <c r="J283" s="319"/>
      <c r="K283" s="121"/>
      <c r="L283" s="121"/>
      <c r="M283" s="121"/>
      <c r="N283" s="121"/>
      <c r="O283" s="121"/>
      <c r="P283" s="121"/>
      <c r="Q283" s="121"/>
      <c r="R283" s="121"/>
      <c r="S283" s="242"/>
      <c r="T283" s="1"/>
    </row>
    <row r="284" spans="1:20" ht="26.25" customHeight="1" thickBot="1">
      <c r="A284" s="364"/>
      <c r="B284" s="361"/>
      <c r="C284" s="361"/>
      <c r="D284" s="50">
        <v>21.5</v>
      </c>
      <c r="E284" s="50">
        <v>22</v>
      </c>
      <c r="F284" s="50">
        <v>22.5</v>
      </c>
      <c r="G284" s="50">
        <v>23.9</v>
      </c>
      <c r="H284" s="50">
        <v>25.2</v>
      </c>
      <c r="I284" s="50">
        <v>26.5</v>
      </c>
      <c r="J284" s="50">
        <v>28</v>
      </c>
      <c r="K284" s="141"/>
      <c r="L284" s="141"/>
      <c r="M284" s="141"/>
      <c r="N284" s="141"/>
      <c r="O284" s="141"/>
      <c r="P284" s="141"/>
      <c r="Q284" s="141"/>
      <c r="R284" s="141"/>
      <c r="S284" s="95"/>
      <c r="T284" s="1"/>
    </row>
    <row r="285" spans="1:20" ht="31.5" customHeight="1">
      <c r="A285" s="268" t="s">
        <v>357</v>
      </c>
      <c r="B285" s="271" t="s">
        <v>358</v>
      </c>
      <c r="C285" s="272"/>
      <c r="D285" s="407" t="s">
        <v>165</v>
      </c>
      <c r="E285" s="407"/>
      <c r="F285" s="407"/>
      <c r="G285" s="407"/>
      <c r="H285" s="407"/>
      <c r="I285" s="407"/>
      <c r="J285" s="407"/>
      <c r="K285" s="336" t="s">
        <v>142</v>
      </c>
      <c r="L285" s="336"/>
      <c r="M285" s="336"/>
      <c r="N285" s="336"/>
      <c r="O285" s="336"/>
      <c r="P285" s="336"/>
      <c r="Q285" s="336"/>
      <c r="R285" s="187" t="s">
        <v>214</v>
      </c>
      <c r="S285" s="247" t="s">
        <v>57</v>
      </c>
      <c r="T285" s="1"/>
    </row>
    <row r="286" spans="1:28" ht="36" customHeight="1">
      <c r="A286" s="269"/>
      <c r="B286" s="273"/>
      <c r="C286" s="274"/>
      <c r="D286" s="392"/>
      <c r="E286" s="392"/>
      <c r="F286" s="392"/>
      <c r="G286" s="392"/>
      <c r="H286" s="392"/>
      <c r="I286" s="392"/>
      <c r="J286" s="392"/>
      <c r="K286" s="81">
        <f aca="true" t="shared" si="33" ref="K286:Q286">K292+K294+K298</f>
        <v>1310664.44</v>
      </c>
      <c r="L286" s="76">
        <f t="shared" si="33"/>
        <v>728227</v>
      </c>
      <c r="M286" s="76">
        <f t="shared" si="33"/>
        <v>768247</v>
      </c>
      <c r="N286" s="76">
        <f t="shared" si="33"/>
        <v>8247</v>
      </c>
      <c r="O286" s="76">
        <f t="shared" si="33"/>
        <v>8257</v>
      </c>
      <c r="P286" s="76">
        <f t="shared" si="33"/>
        <v>8257</v>
      </c>
      <c r="Q286" s="76">
        <f t="shared" si="33"/>
        <v>8257</v>
      </c>
      <c r="R286" s="121"/>
      <c r="S286" s="242"/>
      <c r="T286" s="70"/>
      <c r="U286" s="70"/>
      <c r="V286" s="70"/>
      <c r="W286" s="70"/>
      <c r="X286" s="70"/>
      <c r="Y286" s="70"/>
      <c r="Z286" s="70"/>
      <c r="AA286" s="70"/>
      <c r="AB286" s="70"/>
    </row>
    <row r="287" spans="1:20" ht="61.5" customHeight="1" hidden="1">
      <c r="A287" s="269"/>
      <c r="B287" s="273"/>
      <c r="C287" s="274"/>
      <c r="D287" s="392"/>
      <c r="E287" s="392"/>
      <c r="F287" s="392"/>
      <c r="G287" s="392"/>
      <c r="H287" s="392"/>
      <c r="I287" s="392"/>
      <c r="J287" s="392"/>
      <c r="K287" s="48"/>
      <c r="L287" s="48"/>
      <c r="M287" s="48"/>
      <c r="N287" s="48"/>
      <c r="O287" s="48"/>
      <c r="P287" s="48"/>
      <c r="Q287" s="48"/>
      <c r="R287" s="121"/>
      <c r="S287" s="242"/>
      <c r="T287" s="1"/>
    </row>
    <row r="288" spans="1:20" ht="44.25" customHeight="1" hidden="1">
      <c r="A288" s="269"/>
      <c r="B288" s="273"/>
      <c r="C288" s="274"/>
      <c r="D288" s="392"/>
      <c r="E288" s="392"/>
      <c r="F288" s="392"/>
      <c r="G288" s="392"/>
      <c r="H288" s="392"/>
      <c r="I288" s="392"/>
      <c r="J288" s="392"/>
      <c r="K288" s="48"/>
      <c r="L288" s="48"/>
      <c r="M288" s="48"/>
      <c r="N288" s="48"/>
      <c r="O288" s="48"/>
      <c r="P288" s="48"/>
      <c r="Q288" s="48"/>
      <c r="R288" s="121"/>
      <c r="S288" s="242"/>
      <c r="T288" s="1"/>
    </row>
    <row r="289" spans="1:20" ht="18.75" customHeight="1" hidden="1">
      <c r="A289" s="269"/>
      <c r="B289" s="273"/>
      <c r="C289" s="274"/>
      <c r="D289" s="392"/>
      <c r="E289" s="392"/>
      <c r="F289" s="392"/>
      <c r="G289" s="392"/>
      <c r="H289" s="392"/>
      <c r="I289" s="392"/>
      <c r="J289" s="392"/>
      <c r="K289" s="48"/>
      <c r="L289" s="48"/>
      <c r="M289" s="48"/>
      <c r="N289" s="48"/>
      <c r="O289" s="48"/>
      <c r="P289" s="48"/>
      <c r="Q289" s="48"/>
      <c r="R289" s="121"/>
      <c r="S289" s="242"/>
      <c r="T289" s="1"/>
    </row>
    <row r="290" spans="1:20" ht="28.5" customHeight="1">
      <c r="A290" s="269"/>
      <c r="B290" s="273"/>
      <c r="C290" s="274"/>
      <c r="D290" s="392"/>
      <c r="E290" s="392"/>
      <c r="F290" s="392"/>
      <c r="G290" s="392"/>
      <c r="H290" s="392"/>
      <c r="I290" s="392"/>
      <c r="J290" s="392"/>
      <c r="K290" s="121" t="s">
        <v>136</v>
      </c>
      <c r="L290" s="121"/>
      <c r="M290" s="121"/>
      <c r="N290" s="121"/>
      <c r="O290" s="121"/>
      <c r="P290" s="121"/>
      <c r="Q290" s="121"/>
      <c r="R290" s="121"/>
      <c r="S290" s="242"/>
      <c r="T290" s="1"/>
    </row>
    <row r="291" spans="1:20" ht="33" customHeight="1">
      <c r="A291" s="269"/>
      <c r="B291" s="273"/>
      <c r="C291" s="274"/>
      <c r="D291" s="5">
        <v>320</v>
      </c>
      <c r="E291" s="5">
        <v>321</v>
      </c>
      <c r="F291" s="5">
        <v>322</v>
      </c>
      <c r="G291" s="5">
        <v>324</v>
      </c>
      <c r="H291" s="5">
        <v>326</v>
      </c>
      <c r="I291" s="5">
        <v>328</v>
      </c>
      <c r="J291" s="5">
        <v>330</v>
      </c>
      <c r="K291" s="134" t="s">
        <v>143</v>
      </c>
      <c r="L291" s="134"/>
      <c r="M291" s="134"/>
      <c r="N291" s="134"/>
      <c r="O291" s="134"/>
      <c r="P291" s="134"/>
      <c r="Q291" s="134"/>
      <c r="R291" s="121"/>
      <c r="S291" s="242"/>
      <c r="T291" s="1"/>
    </row>
    <row r="292" spans="1:21" ht="26.25" customHeight="1">
      <c r="A292" s="269"/>
      <c r="B292" s="273"/>
      <c r="C292" s="274"/>
      <c r="D292" s="392" t="s">
        <v>226</v>
      </c>
      <c r="E292" s="392"/>
      <c r="F292" s="392"/>
      <c r="G292" s="392"/>
      <c r="H292" s="392"/>
      <c r="I292" s="392"/>
      <c r="J292" s="392"/>
      <c r="K292" s="55">
        <f>K302+K306+K310+K312</f>
        <v>2424.6</v>
      </c>
      <c r="L292" s="55">
        <f aca="true" t="shared" si="34" ref="L292:Q292">L302+L306+L310+L312</f>
        <v>3721</v>
      </c>
      <c r="M292" s="55">
        <f t="shared" si="34"/>
        <v>3741</v>
      </c>
      <c r="N292" s="55">
        <f t="shared" si="34"/>
        <v>3741</v>
      </c>
      <c r="O292" s="55">
        <f t="shared" si="34"/>
        <v>3751</v>
      </c>
      <c r="P292" s="55">
        <f t="shared" si="34"/>
        <v>3751</v>
      </c>
      <c r="Q292" s="55">
        <f t="shared" si="34"/>
        <v>3751</v>
      </c>
      <c r="R292" s="121"/>
      <c r="S292" s="242"/>
      <c r="T292" s="70"/>
      <c r="U292" s="71"/>
    </row>
    <row r="293" spans="1:20" ht="48" customHeight="1">
      <c r="A293" s="269"/>
      <c r="B293" s="273"/>
      <c r="C293" s="274"/>
      <c r="D293" s="392"/>
      <c r="E293" s="392"/>
      <c r="F293" s="392"/>
      <c r="G293" s="392"/>
      <c r="H293" s="392"/>
      <c r="I293" s="392"/>
      <c r="J293" s="392"/>
      <c r="K293" s="134" t="s">
        <v>139</v>
      </c>
      <c r="L293" s="134"/>
      <c r="M293" s="134"/>
      <c r="N293" s="134"/>
      <c r="O293" s="134"/>
      <c r="P293" s="134"/>
      <c r="Q293" s="134"/>
      <c r="R293" s="121"/>
      <c r="S293" s="242"/>
      <c r="T293" s="1"/>
    </row>
    <row r="294" spans="1:20" ht="36.75" customHeight="1">
      <c r="A294" s="269"/>
      <c r="B294" s="273"/>
      <c r="C294" s="274"/>
      <c r="D294" s="5" t="s">
        <v>145</v>
      </c>
      <c r="E294" s="5">
        <v>30</v>
      </c>
      <c r="F294" s="5">
        <v>50</v>
      </c>
      <c r="G294" s="5">
        <v>50</v>
      </c>
      <c r="H294" s="5">
        <v>50</v>
      </c>
      <c r="I294" s="5">
        <v>50</v>
      </c>
      <c r="J294" s="5">
        <v>50</v>
      </c>
      <c r="K294" s="55">
        <f>K308</f>
        <v>2549.84</v>
      </c>
      <c r="L294" s="55">
        <f aca="true" t="shared" si="35" ref="L294:Q294">L308</f>
        <v>4506</v>
      </c>
      <c r="M294" s="55">
        <f t="shared" si="35"/>
        <v>4506</v>
      </c>
      <c r="N294" s="55">
        <f t="shared" si="35"/>
        <v>4506</v>
      </c>
      <c r="O294" s="55">
        <f t="shared" si="35"/>
        <v>4506</v>
      </c>
      <c r="P294" s="55">
        <f t="shared" si="35"/>
        <v>4506</v>
      </c>
      <c r="Q294" s="55">
        <f t="shared" si="35"/>
        <v>4506</v>
      </c>
      <c r="R294" s="121"/>
      <c r="S294" s="242"/>
      <c r="T294" s="1"/>
    </row>
    <row r="295" spans="1:20" ht="30.75" customHeight="1">
      <c r="A295" s="269"/>
      <c r="B295" s="273"/>
      <c r="C295" s="274"/>
      <c r="D295" s="392" t="s">
        <v>166</v>
      </c>
      <c r="E295" s="392"/>
      <c r="F295" s="392"/>
      <c r="G295" s="392"/>
      <c r="H295" s="392"/>
      <c r="I295" s="392"/>
      <c r="J295" s="392"/>
      <c r="K295" s="134" t="s">
        <v>144</v>
      </c>
      <c r="L295" s="134"/>
      <c r="M295" s="134"/>
      <c r="N295" s="134"/>
      <c r="O295" s="134"/>
      <c r="P295" s="134"/>
      <c r="Q295" s="134"/>
      <c r="R295" s="121"/>
      <c r="S295" s="242"/>
      <c r="T295" s="1"/>
    </row>
    <row r="296" spans="1:20" ht="9" customHeight="1">
      <c r="A296" s="269"/>
      <c r="B296" s="273"/>
      <c r="C296" s="274"/>
      <c r="D296" s="392"/>
      <c r="E296" s="392"/>
      <c r="F296" s="392"/>
      <c r="G296" s="392"/>
      <c r="H296" s="392"/>
      <c r="I296" s="392"/>
      <c r="J296" s="392"/>
      <c r="K296" s="134"/>
      <c r="L296" s="134"/>
      <c r="M296" s="134"/>
      <c r="N296" s="134"/>
      <c r="O296" s="134"/>
      <c r="P296" s="134"/>
      <c r="Q296" s="134"/>
      <c r="R296" s="121"/>
      <c r="S296" s="242"/>
      <c r="T296" s="1"/>
    </row>
    <row r="297" spans="1:20" ht="6" customHeight="1" hidden="1">
      <c r="A297" s="269"/>
      <c r="B297" s="273"/>
      <c r="C297" s="274"/>
      <c r="D297" s="392"/>
      <c r="E297" s="392"/>
      <c r="F297" s="392"/>
      <c r="G297" s="392"/>
      <c r="H297" s="392"/>
      <c r="I297" s="392"/>
      <c r="J297" s="392"/>
      <c r="K297" s="49"/>
      <c r="L297" s="49"/>
      <c r="M297" s="49"/>
      <c r="N297" s="49"/>
      <c r="O297" s="49"/>
      <c r="P297" s="49"/>
      <c r="Q297" s="49"/>
      <c r="R297" s="121"/>
      <c r="S297" s="242"/>
      <c r="T297" s="1"/>
    </row>
    <row r="298" spans="1:20" ht="27" customHeight="1">
      <c r="A298" s="269"/>
      <c r="B298" s="273"/>
      <c r="C298" s="274"/>
      <c r="D298" s="134">
        <v>10000</v>
      </c>
      <c r="E298" s="134">
        <v>10000</v>
      </c>
      <c r="F298" s="134">
        <v>10000</v>
      </c>
      <c r="G298" s="134">
        <v>10000</v>
      </c>
      <c r="H298" s="134">
        <v>10000</v>
      </c>
      <c r="I298" s="134">
        <v>10000</v>
      </c>
      <c r="J298" s="134">
        <v>10000</v>
      </c>
      <c r="K298" s="213">
        <f>K314+K330</f>
        <v>1305690</v>
      </c>
      <c r="L298" s="213">
        <f aca="true" t="shared" si="36" ref="L298:Q298">L314+L330</f>
        <v>720000</v>
      </c>
      <c r="M298" s="213">
        <f t="shared" si="36"/>
        <v>760000</v>
      </c>
      <c r="N298" s="213">
        <f t="shared" si="36"/>
        <v>0</v>
      </c>
      <c r="O298" s="213">
        <f t="shared" si="36"/>
        <v>0</v>
      </c>
      <c r="P298" s="213">
        <f t="shared" si="36"/>
        <v>0</v>
      </c>
      <c r="Q298" s="213">
        <f t="shared" si="36"/>
        <v>0</v>
      </c>
      <c r="R298" s="121"/>
      <c r="S298" s="242"/>
      <c r="T298" s="1"/>
    </row>
    <row r="299" spans="1:20" ht="36" customHeight="1" thickBot="1">
      <c r="A299" s="269"/>
      <c r="B299" s="273"/>
      <c r="C299" s="274"/>
      <c r="D299" s="134"/>
      <c r="E299" s="134"/>
      <c r="F299" s="134"/>
      <c r="G299" s="134"/>
      <c r="H299" s="134"/>
      <c r="I299" s="134"/>
      <c r="J299" s="134"/>
      <c r="K299" s="213"/>
      <c r="L299" s="213"/>
      <c r="M299" s="213"/>
      <c r="N299" s="213"/>
      <c r="O299" s="213"/>
      <c r="P299" s="213"/>
      <c r="Q299" s="213"/>
      <c r="R299" s="121"/>
      <c r="S299" s="242"/>
      <c r="T299" s="1"/>
    </row>
    <row r="300" spans="1:20" ht="17.25" customHeight="1" hidden="1">
      <c r="A300" s="270"/>
      <c r="B300" s="275"/>
      <c r="C300" s="276"/>
      <c r="D300" s="379"/>
      <c r="E300" s="379"/>
      <c r="F300" s="379"/>
      <c r="G300" s="379"/>
      <c r="H300" s="379"/>
      <c r="I300" s="379"/>
      <c r="J300" s="379"/>
      <c r="K300" s="52"/>
      <c r="L300" s="53"/>
      <c r="M300" s="53"/>
      <c r="N300" s="53"/>
      <c r="O300" s="53"/>
      <c r="P300" s="53"/>
      <c r="Q300" s="54"/>
      <c r="R300" s="166"/>
      <c r="S300" s="243"/>
      <c r="T300" s="1"/>
    </row>
    <row r="301" spans="1:20" ht="195" customHeight="1">
      <c r="A301" s="268" t="s">
        <v>400</v>
      </c>
      <c r="B301" s="236" t="s">
        <v>109</v>
      </c>
      <c r="C301" s="236" t="s">
        <v>189</v>
      </c>
      <c r="D301" s="187" t="s">
        <v>359</v>
      </c>
      <c r="E301" s="187"/>
      <c r="F301" s="187"/>
      <c r="G301" s="187"/>
      <c r="H301" s="187"/>
      <c r="I301" s="187"/>
      <c r="J301" s="187"/>
      <c r="K301" s="214" t="s">
        <v>36</v>
      </c>
      <c r="L301" s="215"/>
      <c r="M301" s="215"/>
      <c r="N301" s="215"/>
      <c r="O301" s="215"/>
      <c r="P301" s="215"/>
      <c r="Q301" s="216"/>
      <c r="R301" s="187" t="s">
        <v>214</v>
      </c>
      <c r="S301" s="247" t="s">
        <v>401</v>
      </c>
      <c r="T301" s="1"/>
    </row>
    <row r="302" spans="1:20" ht="105" customHeight="1">
      <c r="A302" s="297"/>
      <c r="B302" s="184"/>
      <c r="C302" s="184"/>
      <c r="D302" s="5">
        <v>469</v>
      </c>
      <c r="E302" s="5">
        <v>479</v>
      </c>
      <c r="F302" s="5">
        <v>491</v>
      </c>
      <c r="G302" s="5">
        <v>521</v>
      </c>
      <c r="H302" s="5">
        <v>550</v>
      </c>
      <c r="I302" s="5">
        <v>579</v>
      </c>
      <c r="J302" s="5">
        <v>611</v>
      </c>
      <c r="K302" s="6">
        <v>123</v>
      </c>
      <c r="L302" s="6">
        <v>185</v>
      </c>
      <c r="M302" s="6">
        <v>205</v>
      </c>
      <c r="N302" s="6">
        <v>205</v>
      </c>
      <c r="O302" s="6">
        <v>215</v>
      </c>
      <c r="P302" s="6">
        <v>215</v>
      </c>
      <c r="Q302" s="6">
        <v>215</v>
      </c>
      <c r="R302" s="121"/>
      <c r="S302" s="242"/>
      <c r="T302" s="1"/>
    </row>
    <row r="303" spans="1:20" ht="28.5" customHeight="1">
      <c r="A303" s="190" t="s">
        <v>402</v>
      </c>
      <c r="B303" s="184" t="s">
        <v>403</v>
      </c>
      <c r="C303" s="184" t="s">
        <v>108</v>
      </c>
      <c r="D303" s="157" t="s">
        <v>364</v>
      </c>
      <c r="E303" s="158"/>
      <c r="F303" s="158"/>
      <c r="G303" s="158"/>
      <c r="H303" s="158"/>
      <c r="I303" s="158"/>
      <c r="J303" s="159"/>
      <c r="K303" s="98" t="s">
        <v>89</v>
      </c>
      <c r="L303" s="99"/>
      <c r="M303" s="99"/>
      <c r="N303" s="99"/>
      <c r="O303" s="99"/>
      <c r="P303" s="99"/>
      <c r="Q303" s="100"/>
      <c r="R303" s="121" t="s">
        <v>214</v>
      </c>
      <c r="S303" s="242" t="s">
        <v>58</v>
      </c>
      <c r="T303" s="1"/>
    </row>
    <row r="304" spans="1:20" ht="18" customHeight="1">
      <c r="A304" s="190"/>
      <c r="B304" s="184"/>
      <c r="C304" s="184"/>
      <c r="D304" s="160"/>
      <c r="E304" s="161"/>
      <c r="F304" s="161"/>
      <c r="G304" s="161"/>
      <c r="H304" s="161"/>
      <c r="I304" s="161"/>
      <c r="J304" s="162"/>
      <c r="K304" s="12">
        <f>K306+K308</f>
        <v>4031.44</v>
      </c>
      <c r="L304" s="12">
        <f aca="true" t="shared" si="37" ref="L304:Q304">L306+L308</f>
        <v>7222</v>
      </c>
      <c r="M304" s="12">
        <f t="shared" si="37"/>
        <v>7222</v>
      </c>
      <c r="N304" s="12">
        <f>N306+N308</f>
        <v>7222</v>
      </c>
      <c r="O304" s="12">
        <f t="shared" si="37"/>
        <v>7222</v>
      </c>
      <c r="P304" s="12">
        <f t="shared" si="37"/>
        <v>7222</v>
      </c>
      <c r="Q304" s="12">
        <f t="shared" si="37"/>
        <v>7222</v>
      </c>
      <c r="R304" s="121"/>
      <c r="S304" s="242"/>
      <c r="T304" s="1"/>
    </row>
    <row r="305" spans="1:20" ht="21" customHeight="1">
      <c r="A305" s="190"/>
      <c r="B305" s="184"/>
      <c r="C305" s="184"/>
      <c r="D305" s="163"/>
      <c r="E305" s="164"/>
      <c r="F305" s="164"/>
      <c r="G305" s="164"/>
      <c r="H305" s="164"/>
      <c r="I305" s="164"/>
      <c r="J305" s="165"/>
      <c r="K305" s="389" t="s">
        <v>90</v>
      </c>
      <c r="L305" s="390"/>
      <c r="M305" s="390"/>
      <c r="N305" s="390"/>
      <c r="O305" s="390"/>
      <c r="P305" s="390"/>
      <c r="Q305" s="391"/>
      <c r="R305" s="121"/>
      <c r="S305" s="242"/>
      <c r="T305" s="1"/>
    </row>
    <row r="306" spans="1:20" ht="21" customHeight="1">
      <c r="A306" s="190"/>
      <c r="B306" s="184"/>
      <c r="C306" s="184"/>
      <c r="D306" s="121">
        <v>33</v>
      </c>
      <c r="E306" s="121">
        <v>34</v>
      </c>
      <c r="F306" s="121">
        <v>35</v>
      </c>
      <c r="G306" s="141">
        <v>37</v>
      </c>
      <c r="H306" s="141">
        <v>39</v>
      </c>
      <c r="I306" s="141">
        <v>41</v>
      </c>
      <c r="J306" s="141">
        <v>43</v>
      </c>
      <c r="K306" s="37">
        <v>1481.6</v>
      </c>
      <c r="L306" s="21">
        <v>2716</v>
      </c>
      <c r="M306" s="21">
        <v>2716</v>
      </c>
      <c r="N306" s="21">
        <v>2716</v>
      </c>
      <c r="O306" s="21">
        <v>2716</v>
      </c>
      <c r="P306" s="21">
        <v>2716</v>
      </c>
      <c r="Q306" s="21">
        <v>2716</v>
      </c>
      <c r="R306" s="121"/>
      <c r="S306" s="242"/>
      <c r="T306" s="1"/>
    </row>
    <row r="307" spans="1:20" ht="19.5" customHeight="1">
      <c r="A307" s="190"/>
      <c r="B307" s="184"/>
      <c r="C307" s="184"/>
      <c r="D307" s="121"/>
      <c r="E307" s="121"/>
      <c r="F307" s="121"/>
      <c r="G307" s="142"/>
      <c r="H307" s="142"/>
      <c r="I307" s="142"/>
      <c r="J307" s="142"/>
      <c r="K307" s="389" t="s">
        <v>206</v>
      </c>
      <c r="L307" s="390"/>
      <c r="M307" s="390"/>
      <c r="N307" s="390"/>
      <c r="O307" s="390"/>
      <c r="P307" s="390"/>
      <c r="Q307" s="391"/>
      <c r="R307" s="121"/>
      <c r="S307" s="242"/>
      <c r="T307" s="1"/>
    </row>
    <row r="308" spans="1:20" ht="24" customHeight="1">
      <c r="A308" s="190"/>
      <c r="B308" s="184"/>
      <c r="C308" s="184"/>
      <c r="D308" s="121"/>
      <c r="E308" s="121"/>
      <c r="F308" s="121"/>
      <c r="G308" s="143"/>
      <c r="H308" s="143"/>
      <c r="I308" s="143"/>
      <c r="J308" s="143"/>
      <c r="K308" s="21">
        <v>2549.84</v>
      </c>
      <c r="L308" s="21">
        <v>4506</v>
      </c>
      <c r="M308" s="21">
        <v>4506</v>
      </c>
      <c r="N308" s="21">
        <v>4506</v>
      </c>
      <c r="O308" s="21">
        <v>4506</v>
      </c>
      <c r="P308" s="21">
        <v>4506</v>
      </c>
      <c r="Q308" s="21">
        <v>4506</v>
      </c>
      <c r="R308" s="121"/>
      <c r="S308" s="242"/>
      <c r="T308" s="1"/>
    </row>
    <row r="309" spans="1:20" ht="96" customHeight="1">
      <c r="A309" s="190" t="s">
        <v>404</v>
      </c>
      <c r="B309" s="184" t="s">
        <v>360</v>
      </c>
      <c r="C309" s="184" t="s">
        <v>365</v>
      </c>
      <c r="D309" s="98" t="s">
        <v>232</v>
      </c>
      <c r="E309" s="99"/>
      <c r="F309" s="99"/>
      <c r="G309" s="99"/>
      <c r="H309" s="99"/>
      <c r="I309" s="99"/>
      <c r="J309" s="100"/>
      <c r="K309" s="90" t="s">
        <v>36</v>
      </c>
      <c r="L309" s="91"/>
      <c r="M309" s="91"/>
      <c r="N309" s="91"/>
      <c r="O309" s="91"/>
      <c r="P309" s="91"/>
      <c r="Q309" s="92"/>
      <c r="R309" s="121" t="s">
        <v>214</v>
      </c>
      <c r="S309" s="242" t="s">
        <v>46</v>
      </c>
      <c r="T309" s="1"/>
    </row>
    <row r="310" spans="1:20" ht="57" customHeight="1">
      <c r="A310" s="190"/>
      <c r="B310" s="184"/>
      <c r="C310" s="184"/>
      <c r="D310" s="9">
        <v>5</v>
      </c>
      <c r="E310" s="9">
        <v>6</v>
      </c>
      <c r="F310" s="9">
        <v>6</v>
      </c>
      <c r="G310" s="9">
        <v>6</v>
      </c>
      <c r="H310" s="9">
        <v>6</v>
      </c>
      <c r="I310" s="9">
        <v>7</v>
      </c>
      <c r="J310" s="9">
        <v>7</v>
      </c>
      <c r="K310" s="6">
        <v>670</v>
      </c>
      <c r="L310" s="6">
        <v>750</v>
      </c>
      <c r="M310" s="6">
        <v>750</v>
      </c>
      <c r="N310" s="6">
        <v>750</v>
      </c>
      <c r="O310" s="6">
        <v>750</v>
      </c>
      <c r="P310" s="6">
        <v>750</v>
      </c>
      <c r="Q310" s="6">
        <v>750</v>
      </c>
      <c r="R310" s="121"/>
      <c r="S310" s="242"/>
      <c r="T310" s="1"/>
    </row>
    <row r="311" spans="1:20" ht="61.5" customHeight="1">
      <c r="A311" s="190" t="s">
        <v>367</v>
      </c>
      <c r="B311" s="184" t="s">
        <v>361</v>
      </c>
      <c r="C311" s="184" t="s">
        <v>369</v>
      </c>
      <c r="D311" s="98" t="s">
        <v>368</v>
      </c>
      <c r="E311" s="99"/>
      <c r="F311" s="99"/>
      <c r="G311" s="99"/>
      <c r="H311" s="99"/>
      <c r="I311" s="99"/>
      <c r="J311" s="100"/>
      <c r="K311" s="90" t="s">
        <v>36</v>
      </c>
      <c r="L311" s="91"/>
      <c r="M311" s="91"/>
      <c r="N311" s="91"/>
      <c r="O311" s="91"/>
      <c r="P311" s="91"/>
      <c r="Q311" s="92"/>
      <c r="R311" s="121" t="s">
        <v>214</v>
      </c>
      <c r="S311" s="242" t="s">
        <v>46</v>
      </c>
      <c r="T311" s="1"/>
    </row>
    <row r="312" spans="1:20" ht="59.25" customHeight="1">
      <c r="A312" s="190"/>
      <c r="B312" s="184"/>
      <c r="C312" s="184"/>
      <c r="D312" s="5">
        <v>50</v>
      </c>
      <c r="E312" s="5">
        <v>50</v>
      </c>
      <c r="F312" s="5">
        <v>50</v>
      </c>
      <c r="G312" s="5">
        <v>55</v>
      </c>
      <c r="H312" s="5">
        <v>55</v>
      </c>
      <c r="I312" s="5">
        <v>55</v>
      </c>
      <c r="J312" s="5">
        <v>55</v>
      </c>
      <c r="K312" s="6">
        <v>150</v>
      </c>
      <c r="L312" s="6">
        <v>70</v>
      </c>
      <c r="M312" s="6">
        <v>70</v>
      </c>
      <c r="N312" s="6">
        <v>70</v>
      </c>
      <c r="O312" s="6">
        <v>70</v>
      </c>
      <c r="P312" s="6">
        <v>70</v>
      </c>
      <c r="Q312" s="6">
        <v>70</v>
      </c>
      <c r="R312" s="121"/>
      <c r="S312" s="242"/>
      <c r="T312" s="1"/>
    </row>
    <row r="313" spans="1:20" ht="99" customHeight="1">
      <c r="A313" s="190" t="s">
        <v>370</v>
      </c>
      <c r="B313" s="184" t="s">
        <v>362</v>
      </c>
      <c r="C313" s="184" t="s">
        <v>372</v>
      </c>
      <c r="D313" s="122" t="s">
        <v>304</v>
      </c>
      <c r="E313" s="123"/>
      <c r="F313" s="123"/>
      <c r="G313" s="123"/>
      <c r="H313" s="123"/>
      <c r="I313" s="123"/>
      <c r="J313" s="124"/>
      <c r="K313" s="90" t="s">
        <v>3</v>
      </c>
      <c r="L313" s="91"/>
      <c r="M313" s="91"/>
      <c r="N313" s="91"/>
      <c r="O313" s="91"/>
      <c r="P313" s="91"/>
      <c r="Q313" s="92"/>
      <c r="R313" s="121" t="s">
        <v>44</v>
      </c>
      <c r="S313" s="242" t="s">
        <v>405</v>
      </c>
      <c r="T313" s="1"/>
    </row>
    <row r="314" spans="1:21" ht="35.25" customHeight="1">
      <c r="A314" s="190"/>
      <c r="B314" s="184"/>
      <c r="C314" s="184"/>
      <c r="D314" s="125"/>
      <c r="E314" s="126"/>
      <c r="F314" s="126"/>
      <c r="G314" s="126"/>
      <c r="H314" s="126"/>
      <c r="I314" s="126"/>
      <c r="J314" s="127"/>
      <c r="K314" s="35">
        <f>K316+K318+K320+K322+K324+K326+K328</f>
        <v>1131600</v>
      </c>
      <c r="L314" s="14">
        <f aca="true" t="shared" si="38" ref="L314:Q314">L316+L318+L320+L328+L322</f>
        <v>720000</v>
      </c>
      <c r="M314" s="14">
        <f t="shared" si="38"/>
        <v>760000</v>
      </c>
      <c r="N314" s="14">
        <f t="shared" si="38"/>
        <v>0</v>
      </c>
      <c r="O314" s="14">
        <f t="shared" si="38"/>
        <v>0</v>
      </c>
      <c r="P314" s="14">
        <f t="shared" si="38"/>
        <v>0</v>
      </c>
      <c r="Q314" s="14">
        <f t="shared" si="38"/>
        <v>0</v>
      </c>
      <c r="R314" s="121"/>
      <c r="S314" s="242"/>
      <c r="T314" s="70"/>
      <c r="U314" s="71"/>
    </row>
    <row r="315" spans="1:20" ht="62.25" customHeight="1">
      <c r="A315" s="285" t="s">
        <v>110</v>
      </c>
      <c r="B315" s="282" t="s">
        <v>305</v>
      </c>
      <c r="C315" s="147"/>
      <c r="D315" s="148"/>
      <c r="E315" s="148"/>
      <c r="F315" s="148"/>
      <c r="G315" s="148"/>
      <c r="H315" s="148"/>
      <c r="I315" s="148"/>
      <c r="J315" s="149"/>
      <c r="K315" s="131" t="s">
        <v>14</v>
      </c>
      <c r="L315" s="132"/>
      <c r="M315" s="132"/>
      <c r="N315" s="132"/>
      <c r="O315" s="132"/>
      <c r="P315" s="132"/>
      <c r="Q315" s="133"/>
      <c r="R315" s="239" t="s">
        <v>66</v>
      </c>
      <c r="S315" s="238" t="s">
        <v>406</v>
      </c>
      <c r="T315" s="1"/>
    </row>
    <row r="316" spans="1:20" ht="51.75" customHeight="1">
      <c r="A316" s="285"/>
      <c r="B316" s="282"/>
      <c r="C316" s="150"/>
      <c r="D316" s="151"/>
      <c r="E316" s="151"/>
      <c r="F316" s="151"/>
      <c r="G316" s="151"/>
      <c r="H316" s="151"/>
      <c r="I316" s="151"/>
      <c r="J316" s="152"/>
      <c r="K316" s="4">
        <v>100000</v>
      </c>
      <c r="L316" s="4">
        <v>100000</v>
      </c>
      <c r="M316" s="4">
        <v>100000</v>
      </c>
      <c r="N316" s="4">
        <v>0</v>
      </c>
      <c r="O316" s="4">
        <v>0</v>
      </c>
      <c r="P316" s="4">
        <v>0</v>
      </c>
      <c r="Q316" s="4">
        <v>0</v>
      </c>
      <c r="R316" s="239"/>
      <c r="S316" s="238"/>
      <c r="T316" s="1"/>
    </row>
    <row r="317" spans="1:20" ht="30.75" customHeight="1">
      <c r="A317" s="285" t="s">
        <v>111</v>
      </c>
      <c r="B317" s="282" t="s">
        <v>373</v>
      </c>
      <c r="C317" s="291"/>
      <c r="D317" s="292"/>
      <c r="E317" s="292"/>
      <c r="F317" s="292"/>
      <c r="G317" s="292"/>
      <c r="H317" s="292"/>
      <c r="I317" s="292"/>
      <c r="J317" s="293"/>
      <c r="K317" s="131" t="s">
        <v>7</v>
      </c>
      <c r="L317" s="132"/>
      <c r="M317" s="132"/>
      <c r="N317" s="132"/>
      <c r="O317" s="132"/>
      <c r="P317" s="132"/>
      <c r="Q317" s="133"/>
      <c r="R317" s="239" t="s">
        <v>65</v>
      </c>
      <c r="S317" s="238" t="s">
        <v>374</v>
      </c>
      <c r="T317" s="1"/>
    </row>
    <row r="318" spans="1:20" ht="50.25" customHeight="1">
      <c r="A318" s="285"/>
      <c r="B318" s="282"/>
      <c r="C318" s="294"/>
      <c r="D318" s="295"/>
      <c r="E318" s="295"/>
      <c r="F318" s="295"/>
      <c r="G318" s="295"/>
      <c r="H318" s="295"/>
      <c r="I318" s="295"/>
      <c r="J318" s="296"/>
      <c r="K318" s="4">
        <v>10500</v>
      </c>
      <c r="L318" s="4">
        <v>40000</v>
      </c>
      <c r="M318" s="4">
        <v>40000</v>
      </c>
      <c r="N318" s="4">
        <v>0</v>
      </c>
      <c r="O318" s="4">
        <v>0</v>
      </c>
      <c r="P318" s="4">
        <v>0</v>
      </c>
      <c r="Q318" s="4">
        <v>0</v>
      </c>
      <c r="R318" s="239"/>
      <c r="S318" s="238"/>
      <c r="T318" s="1"/>
    </row>
    <row r="319" spans="1:20" ht="74.25" customHeight="1">
      <c r="A319" s="285" t="s">
        <v>112</v>
      </c>
      <c r="B319" s="282" t="s">
        <v>148</v>
      </c>
      <c r="C319" s="147"/>
      <c r="D319" s="148"/>
      <c r="E319" s="148"/>
      <c r="F319" s="148"/>
      <c r="G319" s="148"/>
      <c r="H319" s="148"/>
      <c r="I319" s="148"/>
      <c r="J319" s="149"/>
      <c r="K319" s="131" t="s">
        <v>13</v>
      </c>
      <c r="L319" s="132"/>
      <c r="M319" s="132"/>
      <c r="N319" s="132"/>
      <c r="O319" s="132"/>
      <c r="P319" s="132"/>
      <c r="Q319" s="133"/>
      <c r="R319" s="239" t="s">
        <v>65</v>
      </c>
      <c r="S319" s="238" t="s">
        <v>407</v>
      </c>
      <c r="T319" s="1"/>
    </row>
    <row r="320" spans="1:20" ht="90" customHeight="1">
      <c r="A320" s="285"/>
      <c r="B320" s="282"/>
      <c r="C320" s="150"/>
      <c r="D320" s="151"/>
      <c r="E320" s="151"/>
      <c r="F320" s="151"/>
      <c r="G320" s="151"/>
      <c r="H320" s="151"/>
      <c r="I320" s="151"/>
      <c r="J320" s="152"/>
      <c r="K320" s="4">
        <v>220000</v>
      </c>
      <c r="L320" s="4">
        <v>330000</v>
      </c>
      <c r="M320" s="4">
        <v>370000</v>
      </c>
      <c r="N320" s="4">
        <v>0</v>
      </c>
      <c r="O320" s="4">
        <v>0</v>
      </c>
      <c r="P320" s="4">
        <v>0</v>
      </c>
      <c r="Q320" s="4">
        <v>0</v>
      </c>
      <c r="R320" s="239"/>
      <c r="S320" s="238"/>
      <c r="T320" s="1"/>
    </row>
    <row r="321" spans="1:20" ht="33" customHeight="1">
      <c r="A321" s="285" t="s">
        <v>113</v>
      </c>
      <c r="B321" s="282" t="s">
        <v>375</v>
      </c>
      <c r="C321" s="147"/>
      <c r="D321" s="148"/>
      <c r="E321" s="148"/>
      <c r="F321" s="148"/>
      <c r="G321" s="148"/>
      <c r="H321" s="148"/>
      <c r="I321" s="148"/>
      <c r="J321" s="149"/>
      <c r="K321" s="131" t="s">
        <v>11</v>
      </c>
      <c r="L321" s="132"/>
      <c r="M321" s="132"/>
      <c r="N321" s="132"/>
      <c r="O321" s="132"/>
      <c r="P321" s="132"/>
      <c r="Q321" s="133"/>
      <c r="R321" s="239" t="s">
        <v>67</v>
      </c>
      <c r="S321" s="238" t="s">
        <v>376</v>
      </c>
      <c r="T321" s="1"/>
    </row>
    <row r="322" spans="1:20" ht="50.25" customHeight="1">
      <c r="A322" s="285"/>
      <c r="B322" s="282"/>
      <c r="C322" s="150"/>
      <c r="D322" s="151"/>
      <c r="E322" s="151"/>
      <c r="F322" s="151"/>
      <c r="G322" s="151"/>
      <c r="H322" s="151"/>
      <c r="I322" s="151"/>
      <c r="J322" s="152"/>
      <c r="K322" s="4">
        <v>750000</v>
      </c>
      <c r="L322" s="4">
        <v>200000</v>
      </c>
      <c r="M322" s="4">
        <v>200000</v>
      </c>
      <c r="N322" s="4">
        <v>0</v>
      </c>
      <c r="O322" s="4">
        <v>0</v>
      </c>
      <c r="P322" s="4">
        <v>0</v>
      </c>
      <c r="Q322" s="4">
        <v>0</v>
      </c>
      <c r="R322" s="239"/>
      <c r="S322" s="238"/>
      <c r="T322" s="1"/>
    </row>
    <row r="323" spans="1:20" ht="35.25" customHeight="1">
      <c r="A323" s="285" t="s">
        <v>114</v>
      </c>
      <c r="B323" s="282" t="s">
        <v>377</v>
      </c>
      <c r="C323" s="147"/>
      <c r="D323" s="148"/>
      <c r="E323" s="148"/>
      <c r="F323" s="148"/>
      <c r="G323" s="148"/>
      <c r="H323" s="148"/>
      <c r="I323" s="148"/>
      <c r="J323" s="149"/>
      <c r="K323" s="131" t="s">
        <v>10</v>
      </c>
      <c r="L323" s="132"/>
      <c r="M323" s="132"/>
      <c r="N323" s="132"/>
      <c r="O323" s="132"/>
      <c r="P323" s="132"/>
      <c r="Q323" s="133"/>
      <c r="R323" s="239">
        <v>2018</v>
      </c>
      <c r="S323" s="238" t="s">
        <v>378</v>
      </c>
      <c r="T323" s="1"/>
    </row>
    <row r="324" spans="1:20" ht="30" customHeight="1">
      <c r="A324" s="285"/>
      <c r="B324" s="282"/>
      <c r="C324" s="150"/>
      <c r="D324" s="151"/>
      <c r="E324" s="151"/>
      <c r="F324" s="151"/>
      <c r="G324" s="151"/>
      <c r="H324" s="151"/>
      <c r="I324" s="151"/>
      <c r="J324" s="152"/>
      <c r="K324" s="4">
        <v>500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239"/>
      <c r="S324" s="238"/>
      <c r="T324" s="1"/>
    </row>
    <row r="325" spans="1:20" ht="33.75" customHeight="1">
      <c r="A325" s="285" t="s">
        <v>115</v>
      </c>
      <c r="B325" s="282" t="s">
        <v>213</v>
      </c>
      <c r="C325" s="147"/>
      <c r="D325" s="148"/>
      <c r="E325" s="148"/>
      <c r="F325" s="148"/>
      <c r="G325" s="148"/>
      <c r="H325" s="148"/>
      <c r="I325" s="148"/>
      <c r="J325" s="149"/>
      <c r="K325" s="131" t="s">
        <v>8</v>
      </c>
      <c r="L325" s="132"/>
      <c r="M325" s="132"/>
      <c r="N325" s="132"/>
      <c r="O325" s="132"/>
      <c r="P325" s="132"/>
      <c r="Q325" s="133"/>
      <c r="R325" s="239" t="s">
        <v>68</v>
      </c>
      <c r="S325" s="238" t="s">
        <v>229</v>
      </c>
      <c r="T325" s="1"/>
    </row>
    <row r="326" spans="1:20" ht="35.25" customHeight="1">
      <c r="A326" s="285"/>
      <c r="B326" s="282"/>
      <c r="C326" s="150"/>
      <c r="D326" s="151"/>
      <c r="E326" s="151"/>
      <c r="F326" s="151"/>
      <c r="G326" s="151"/>
      <c r="H326" s="151"/>
      <c r="I326" s="151"/>
      <c r="J326" s="152"/>
      <c r="K326" s="8">
        <v>600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239"/>
      <c r="S326" s="238"/>
      <c r="T326" s="1"/>
    </row>
    <row r="327" spans="1:20" ht="33.75" customHeight="1">
      <c r="A327" s="285" t="s">
        <v>116</v>
      </c>
      <c r="B327" s="282" t="s">
        <v>230</v>
      </c>
      <c r="C327" s="147"/>
      <c r="D327" s="148"/>
      <c r="E327" s="148"/>
      <c r="F327" s="148"/>
      <c r="G327" s="148"/>
      <c r="H327" s="148"/>
      <c r="I327" s="148"/>
      <c r="J327" s="149"/>
      <c r="K327" s="128" t="s">
        <v>9</v>
      </c>
      <c r="L327" s="129"/>
      <c r="M327" s="129"/>
      <c r="N327" s="129"/>
      <c r="O327" s="129"/>
      <c r="P327" s="129"/>
      <c r="Q327" s="130"/>
      <c r="R327" s="239" t="s">
        <v>44</v>
      </c>
      <c r="S327" s="238" t="s">
        <v>231</v>
      </c>
      <c r="T327" s="1"/>
    </row>
    <row r="328" spans="1:20" ht="33" customHeight="1">
      <c r="A328" s="285"/>
      <c r="B328" s="282"/>
      <c r="C328" s="150"/>
      <c r="D328" s="151"/>
      <c r="E328" s="151"/>
      <c r="F328" s="151"/>
      <c r="G328" s="151"/>
      <c r="H328" s="151"/>
      <c r="I328" s="151"/>
      <c r="J328" s="152"/>
      <c r="K328" s="4">
        <v>50000</v>
      </c>
      <c r="L328" s="4">
        <v>50000</v>
      </c>
      <c r="M328" s="4">
        <v>50000</v>
      </c>
      <c r="N328" s="4">
        <v>0</v>
      </c>
      <c r="O328" s="4">
        <v>0</v>
      </c>
      <c r="P328" s="4">
        <v>0</v>
      </c>
      <c r="Q328" s="4">
        <v>0</v>
      </c>
      <c r="R328" s="239"/>
      <c r="S328" s="238"/>
      <c r="T328" s="1"/>
    </row>
    <row r="329" spans="1:20" ht="53.25" customHeight="1">
      <c r="A329" s="190" t="s">
        <v>233</v>
      </c>
      <c r="B329" s="184" t="s">
        <v>363</v>
      </c>
      <c r="C329" s="184" t="s">
        <v>184</v>
      </c>
      <c r="D329" s="98" t="s">
        <v>366</v>
      </c>
      <c r="E329" s="99"/>
      <c r="F329" s="99"/>
      <c r="G329" s="99"/>
      <c r="H329" s="99"/>
      <c r="I329" s="99"/>
      <c r="J329" s="100"/>
      <c r="K329" s="217" t="s">
        <v>3</v>
      </c>
      <c r="L329" s="218"/>
      <c r="M329" s="218"/>
      <c r="N329" s="218"/>
      <c r="O329" s="218"/>
      <c r="P329" s="218"/>
      <c r="Q329" s="219"/>
      <c r="R329" s="121"/>
      <c r="S329" s="242" t="s">
        <v>185</v>
      </c>
      <c r="T329" s="1"/>
    </row>
    <row r="330" spans="1:20" ht="24.75" customHeight="1">
      <c r="A330" s="190"/>
      <c r="B330" s="184"/>
      <c r="C330" s="184"/>
      <c r="D330" s="5">
        <v>800</v>
      </c>
      <c r="E330" s="5">
        <v>3000</v>
      </c>
      <c r="F330" s="5">
        <v>3500</v>
      </c>
      <c r="G330" s="5">
        <v>2000</v>
      </c>
      <c r="H330" s="5">
        <v>1000</v>
      </c>
      <c r="I330" s="5">
        <v>1000</v>
      </c>
      <c r="J330" s="5">
        <v>1000</v>
      </c>
      <c r="K330" s="22">
        <f>K332+K334+K336+K338+K340+K342+K344+K346</f>
        <v>174090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121"/>
      <c r="S330" s="242"/>
      <c r="T330" s="70"/>
    </row>
    <row r="331" spans="1:20" ht="24.75" customHeight="1">
      <c r="A331" s="283" t="s">
        <v>167</v>
      </c>
      <c r="B331" s="311" t="s">
        <v>126</v>
      </c>
      <c r="C331" s="147"/>
      <c r="D331" s="148"/>
      <c r="E331" s="148"/>
      <c r="F331" s="148"/>
      <c r="G331" s="148"/>
      <c r="H331" s="148"/>
      <c r="I331" s="148"/>
      <c r="J331" s="149"/>
      <c r="K331" s="128" t="s">
        <v>135</v>
      </c>
      <c r="L331" s="129"/>
      <c r="M331" s="129"/>
      <c r="N331" s="129"/>
      <c r="O331" s="129"/>
      <c r="P331" s="129"/>
      <c r="Q331" s="130"/>
      <c r="R331" s="167" t="s">
        <v>133</v>
      </c>
      <c r="S331" s="384" t="s">
        <v>127</v>
      </c>
      <c r="T331" s="1"/>
    </row>
    <row r="332" spans="1:20" ht="25.5" customHeight="1">
      <c r="A332" s="310"/>
      <c r="B332" s="312"/>
      <c r="C332" s="150"/>
      <c r="D332" s="151"/>
      <c r="E332" s="151"/>
      <c r="F332" s="151"/>
      <c r="G332" s="151"/>
      <c r="H332" s="151"/>
      <c r="I332" s="151"/>
      <c r="J332" s="152"/>
      <c r="K332" s="4">
        <v>8000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169"/>
      <c r="S332" s="385"/>
      <c r="T332" s="1"/>
    </row>
    <row r="333" spans="1:20" ht="26.25" customHeight="1">
      <c r="A333" s="285" t="s">
        <v>168</v>
      </c>
      <c r="B333" s="282" t="s">
        <v>130</v>
      </c>
      <c r="C333" s="147"/>
      <c r="D333" s="148"/>
      <c r="E333" s="148"/>
      <c r="F333" s="148"/>
      <c r="G333" s="148"/>
      <c r="H333" s="148"/>
      <c r="I333" s="148"/>
      <c r="J333" s="149"/>
      <c r="K333" s="128" t="s">
        <v>132</v>
      </c>
      <c r="L333" s="129"/>
      <c r="M333" s="129"/>
      <c r="N333" s="129"/>
      <c r="O333" s="129"/>
      <c r="P333" s="129"/>
      <c r="Q333" s="130"/>
      <c r="R333" s="239" t="s">
        <v>44</v>
      </c>
      <c r="S333" s="238" t="s">
        <v>131</v>
      </c>
      <c r="T333" s="1"/>
    </row>
    <row r="334" spans="1:20" ht="27.75" customHeight="1">
      <c r="A334" s="285"/>
      <c r="B334" s="282"/>
      <c r="C334" s="150"/>
      <c r="D334" s="151"/>
      <c r="E334" s="151"/>
      <c r="F334" s="151"/>
      <c r="G334" s="151"/>
      <c r="H334" s="151"/>
      <c r="I334" s="151"/>
      <c r="J334" s="152"/>
      <c r="K334" s="4">
        <v>4000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239"/>
      <c r="S334" s="238"/>
      <c r="T334" s="1"/>
    </row>
    <row r="335" spans="1:20" ht="35.25" customHeight="1">
      <c r="A335" s="285" t="s">
        <v>169</v>
      </c>
      <c r="B335" s="282" t="s">
        <v>178</v>
      </c>
      <c r="C335" s="147"/>
      <c r="D335" s="148"/>
      <c r="E335" s="148"/>
      <c r="F335" s="148"/>
      <c r="G335" s="148"/>
      <c r="H335" s="148"/>
      <c r="I335" s="148"/>
      <c r="J335" s="149"/>
      <c r="K335" s="128" t="s">
        <v>134</v>
      </c>
      <c r="L335" s="129"/>
      <c r="M335" s="129"/>
      <c r="N335" s="129"/>
      <c r="O335" s="129"/>
      <c r="P335" s="129"/>
      <c r="Q335" s="130"/>
      <c r="R335" s="239" t="s">
        <v>62</v>
      </c>
      <c r="S335" s="238" t="s">
        <v>170</v>
      </c>
      <c r="T335" s="1"/>
    </row>
    <row r="336" spans="1:20" ht="31.5" customHeight="1">
      <c r="A336" s="285"/>
      <c r="B336" s="282"/>
      <c r="C336" s="150"/>
      <c r="D336" s="151"/>
      <c r="E336" s="151"/>
      <c r="F336" s="151"/>
      <c r="G336" s="151"/>
      <c r="H336" s="151"/>
      <c r="I336" s="151"/>
      <c r="J336" s="152"/>
      <c r="K336" s="4">
        <v>90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239"/>
      <c r="S336" s="238"/>
      <c r="T336" s="1"/>
    </row>
    <row r="337" spans="1:20" ht="33" customHeight="1">
      <c r="A337" s="285" t="s">
        <v>171</v>
      </c>
      <c r="B337" s="282" t="s">
        <v>179</v>
      </c>
      <c r="C337" s="147"/>
      <c r="D337" s="148"/>
      <c r="E337" s="148"/>
      <c r="F337" s="148"/>
      <c r="G337" s="148"/>
      <c r="H337" s="148"/>
      <c r="I337" s="148"/>
      <c r="J337" s="149"/>
      <c r="K337" s="128" t="s">
        <v>4</v>
      </c>
      <c r="L337" s="129"/>
      <c r="M337" s="129"/>
      <c r="N337" s="129"/>
      <c r="O337" s="129"/>
      <c r="P337" s="129"/>
      <c r="Q337" s="130"/>
      <c r="R337" s="239" t="s">
        <v>63</v>
      </c>
      <c r="S337" s="238" t="s">
        <v>172</v>
      </c>
      <c r="T337" s="1"/>
    </row>
    <row r="338" spans="1:20" ht="32.25" customHeight="1">
      <c r="A338" s="285"/>
      <c r="B338" s="282"/>
      <c r="C338" s="150"/>
      <c r="D338" s="151"/>
      <c r="E338" s="151"/>
      <c r="F338" s="151"/>
      <c r="G338" s="151"/>
      <c r="H338" s="151"/>
      <c r="I338" s="151"/>
      <c r="J338" s="152"/>
      <c r="K338" s="4">
        <v>100000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239"/>
      <c r="S338" s="238"/>
      <c r="T338" s="1"/>
    </row>
    <row r="339" spans="1:20" ht="30.75" customHeight="1">
      <c r="A339" s="285" t="s">
        <v>173</v>
      </c>
      <c r="B339" s="282" t="s">
        <v>180</v>
      </c>
      <c r="C339" s="147"/>
      <c r="D339" s="148"/>
      <c r="E339" s="148"/>
      <c r="F339" s="148"/>
      <c r="G339" s="148"/>
      <c r="H339" s="148"/>
      <c r="I339" s="148"/>
      <c r="J339" s="149"/>
      <c r="K339" s="128" t="s">
        <v>5</v>
      </c>
      <c r="L339" s="129"/>
      <c r="M339" s="129"/>
      <c r="N339" s="129"/>
      <c r="O339" s="129"/>
      <c r="P339" s="129"/>
      <c r="Q339" s="130"/>
      <c r="R339" s="239" t="s">
        <v>64</v>
      </c>
      <c r="S339" s="238" t="s">
        <v>174</v>
      </c>
      <c r="T339" s="1"/>
    </row>
    <row r="340" spans="1:20" ht="23.25" customHeight="1">
      <c r="A340" s="285"/>
      <c r="B340" s="282"/>
      <c r="C340" s="150"/>
      <c r="D340" s="151"/>
      <c r="E340" s="151"/>
      <c r="F340" s="151"/>
      <c r="G340" s="151"/>
      <c r="H340" s="151"/>
      <c r="I340" s="151"/>
      <c r="J340" s="152"/>
      <c r="K340" s="4">
        <v>10000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239"/>
      <c r="S340" s="238"/>
      <c r="T340" s="1"/>
    </row>
    <row r="341" spans="1:20" ht="30" customHeight="1">
      <c r="A341" s="285" t="s">
        <v>182</v>
      </c>
      <c r="B341" s="282" t="s">
        <v>181</v>
      </c>
      <c r="C341" s="147"/>
      <c r="D341" s="148"/>
      <c r="E341" s="148"/>
      <c r="F341" s="148"/>
      <c r="G341" s="148"/>
      <c r="H341" s="148"/>
      <c r="I341" s="148"/>
      <c r="J341" s="149"/>
      <c r="K341" s="128" t="s">
        <v>6</v>
      </c>
      <c r="L341" s="129"/>
      <c r="M341" s="129"/>
      <c r="N341" s="129"/>
      <c r="O341" s="129"/>
      <c r="P341" s="129"/>
      <c r="Q341" s="130"/>
      <c r="R341" s="239" t="s">
        <v>65</v>
      </c>
      <c r="S341" s="238" t="s">
        <v>176</v>
      </c>
      <c r="T341" s="1"/>
    </row>
    <row r="342" spans="1:20" ht="21" customHeight="1">
      <c r="A342" s="285"/>
      <c r="B342" s="282"/>
      <c r="C342" s="150"/>
      <c r="D342" s="151"/>
      <c r="E342" s="151"/>
      <c r="F342" s="151"/>
      <c r="G342" s="151"/>
      <c r="H342" s="151"/>
      <c r="I342" s="151"/>
      <c r="J342" s="152"/>
      <c r="K342" s="4">
        <v>8000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239"/>
      <c r="S342" s="238"/>
      <c r="T342" s="1"/>
    </row>
    <row r="343" spans="1:20" ht="40.5" customHeight="1">
      <c r="A343" s="285" t="s">
        <v>175</v>
      </c>
      <c r="B343" s="282" t="s">
        <v>183</v>
      </c>
      <c r="C343" s="147"/>
      <c r="D343" s="148"/>
      <c r="E343" s="148"/>
      <c r="F343" s="148"/>
      <c r="G343" s="148"/>
      <c r="H343" s="148"/>
      <c r="I343" s="148"/>
      <c r="J343" s="149"/>
      <c r="K343" s="128" t="s">
        <v>7</v>
      </c>
      <c r="L343" s="129"/>
      <c r="M343" s="129"/>
      <c r="N343" s="129"/>
      <c r="O343" s="129"/>
      <c r="P343" s="129"/>
      <c r="Q343" s="130"/>
      <c r="R343" s="239" t="s">
        <v>61</v>
      </c>
      <c r="S343" s="238" t="s">
        <v>177</v>
      </c>
      <c r="T343" s="1"/>
    </row>
    <row r="344" spans="1:20" ht="47.25" customHeight="1">
      <c r="A344" s="285"/>
      <c r="B344" s="282"/>
      <c r="C344" s="150"/>
      <c r="D344" s="151"/>
      <c r="E344" s="151"/>
      <c r="F344" s="151"/>
      <c r="G344" s="151"/>
      <c r="H344" s="151"/>
      <c r="I344" s="151"/>
      <c r="J344" s="152"/>
      <c r="K344" s="4">
        <v>16000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239"/>
      <c r="S344" s="238"/>
      <c r="T344" s="1"/>
    </row>
    <row r="345" spans="1:20" ht="30.75" customHeight="1">
      <c r="A345" s="283" t="s">
        <v>200</v>
      </c>
      <c r="B345" s="311" t="s">
        <v>128</v>
      </c>
      <c r="C345" s="147"/>
      <c r="D345" s="148"/>
      <c r="E345" s="148"/>
      <c r="F345" s="148"/>
      <c r="G345" s="148"/>
      <c r="H345" s="148"/>
      <c r="I345" s="148"/>
      <c r="J345" s="149"/>
      <c r="K345" s="128" t="s">
        <v>7</v>
      </c>
      <c r="L345" s="129"/>
      <c r="M345" s="129"/>
      <c r="N345" s="129"/>
      <c r="O345" s="129"/>
      <c r="P345" s="129"/>
      <c r="Q345" s="130"/>
      <c r="R345" s="167">
        <v>2018</v>
      </c>
      <c r="S345" s="384" t="s">
        <v>129</v>
      </c>
      <c r="T345" s="1"/>
    </row>
    <row r="346" spans="1:20" ht="23.25" customHeight="1" thickBot="1">
      <c r="A346" s="284"/>
      <c r="B346" s="373"/>
      <c r="C346" s="403"/>
      <c r="D346" s="404"/>
      <c r="E346" s="404"/>
      <c r="F346" s="404"/>
      <c r="G346" s="404"/>
      <c r="H346" s="404"/>
      <c r="I346" s="404"/>
      <c r="J346" s="405"/>
      <c r="K346" s="57">
        <v>28000</v>
      </c>
      <c r="L346" s="57">
        <v>0</v>
      </c>
      <c r="M346" s="57">
        <v>0</v>
      </c>
      <c r="N346" s="57">
        <v>0</v>
      </c>
      <c r="O346" s="57">
        <v>0</v>
      </c>
      <c r="P346" s="57">
        <v>0</v>
      </c>
      <c r="Q346" s="57">
        <v>0</v>
      </c>
      <c r="R346" s="406"/>
      <c r="S346" s="402"/>
      <c r="T346" s="1"/>
    </row>
    <row r="347" spans="1:20" ht="56.25" customHeight="1">
      <c r="A347" s="362" t="s">
        <v>371</v>
      </c>
      <c r="B347" s="348" t="s">
        <v>297</v>
      </c>
      <c r="C347" s="348"/>
      <c r="D347" s="354" t="s">
        <v>186</v>
      </c>
      <c r="E347" s="355"/>
      <c r="F347" s="355"/>
      <c r="G347" s="355"/>
      <c r="H347" s="355"/>
      <c r="I347" s="355"/>
      <c r="J347" s="356"/>
      <c r="K347" s="187"/>
      <c r="L347" s="187"/>
      <c r="M347" s="187"/>
      <c r="N347" s="187"/>
      <c r="O347" s="187"/>
      <c r="P347" s="187"/>
      <c r="Q347" s="187"/>
      <c r="R347" s="187"/>
      <c r="S347" s="247"/>
      <c r="T347" s="1"/>
    </row>
    <row r="348" spans="1:20" ht="25.5" customHeight="1" thickBot="1">
      <c r="A348" s="383"/>
      <c r="B348" s="350"/>
      <c r="C348" s="350"/>
      <c r="D348" s="45">
        <v>35</v>
      </c>
      <c r="E348" s="45">
        <v>35</v>
      </c>
      <c r="F348" s="45">
        <v>35</v>
      </c>
      <c r="G348" s="45">
        <v>37</v>
      </c>
      <c r="H348" s="45">
        <v>38</v>
      </c>
      <c r="I348" s="45">
        <v>39</v>
      </c>
      <c r="J348" s="45">
        <v>40</v>
      </c>
      <c r="K348" s="166"/>
      <c r="L348" s="166"/>
      <c r="M348" s="166"/>
      <c r="N348" s="166"/>
      <c r="O348" s="166"/>
      <c r="P348" s="166"/>
      <c r="Q348" s="166"/>
      <c r="R348" s="166"/>
      <c r="S348" s="243"/>
      <c r="T348" s="1"/>
    </row>
    <row r="349" spans="1:20" ht="27" customHeight="1">
      <c r="A349" s="268" t="s">
        <v>234</v>
      </c>
      <c r="B349" s="271" t="s">
        <v>298</v>
      </c>
      <c r="C349" s="272"/>
      <c r="D349" s="185" t="s">
        <v>187</v>
      </c>
      <c r="E349" s="185"/>
      <c r="F349" s="185"/>
      <c r="G349" s="185"/>
      <c r="H349" s="185"/>
      <c r="I349" s="185"/>
      <c r="J349" s="185"/>
      <c r="K349" s="240" t="s">
        <v>137</v>
      </c>
      <c r="L349" s="240"/>
      <c r="M349" s="240"/>
      <c r="N349" s="240"/>
      <c r="O349" s="240"/>
      <c r="P349" s="240"/>
      <c r="Q349" s="240"/>
      <c r="R349" s="245" t="s">
        <v>214</v>
      </c>
      <c r="S349" s="247" t="s">
        <v>37</v>
      </c>
      <c r="T349" s="1"/>
    </row>
    <row r="350" spans="1:20" ht="113.25" customHeight="1" hidden="1">
      <c r="A350" s="269"/>
      <c r="B350" s="273"/>
      <c r="C350" s="274"/>
      <c r="D350" s="186"/>
      <c r="E350" s="186"/>
      <c r="F350" s="186"/>
      <c r="G350" s="186"/>
      <c r="H350" s="186"/>
      <c r="I350" s="186"/>
      <c r="J350" s="186"/>
      <c r="K350" s="241"/>
      <c r="L350" s="241"/>
      <c r="M350" s="241"/>
      <c r="N350" s="241"/>
      <c r="O350" s="241"/>
      <c r="P350" s="241"/>
      <c r="Q350" s="241"/>
      <c r="R350" s="162"/>
      <c r="S350" s="242"/>
      <c r="T350" s="1"/>
    </row>
    <row r="351" spans="1:27" ht="34.5" customHeight="1">
      <c r="A351" s="269"/>
      <c r="B351" s="273"/>
      <c r="C351" s="274"/>
      <c r="D351" s="186"/>
      <c r="E351" s="186"/>
      <c r="F351" s="186"/>
      <c r="G351" s="186"/>
      <c r="H351" s="186"/>
      <c r="I351" s="186"/>
      <c r="J351" s="186"/>
      <c r="K351" s="81">
        <f aca="true" t="shared" si="39" ref="K351:Q351">K354+K356+K361+K367</f>
        <v>146884.5</v>
      </c>
      <c r="L351" s="81">
        <f t="shared" si="39"/>
        <v>227343.90000000002</v>
      </c>
      <c r="M351" s="81">
        <f t="shared" si="39"/>
        <v>224063.59999999998</v>
      </c>
      <c r="N351" s="81">
        <f t="shared" si="39"/>
        <v>224101.59999999998</v>
      </c>
      <c r="O351" s="81">
        <f t="shared" si="39"/>
        <v>226324.3</v>
      </c>
      <c r="P351" s="81">
        <f t="shared" si="39"/>
        <v>227864.40000000002</v>
      </c>
      <c r="Q351" s="81">
        <f t="shared" si="39"/>
        <v>130796.70000000001</v>
      </c>
      <c r="R351" s="162"/>
      <c r="S351" s="242"/>
      <c r="T351" s="70"/>
      <c r="U351" s="70"/>
      <c r="V351" s="70"/>
      <c r="W351" s="70"/>
      <c r="X351" s="70"/>
      <c r="Y351" s="70"/>
      <c r="Z351" s="70"/>
      <c r="AA351" s="70"/>
    </row>
    <row r="352" spans="1:20" ht="18" customHeight="1">
      <c r="A352" s="269"/>
      <c r="B352" s="273"/>
      <c r="C352" s="274"/>
      <c r="D352" s="134">
        <v>96</v>
      </c>
      <c r="E352" s="134">
        <v>96</v>
      </c>
      <c r="F352" s="134">
        <v>96</v>
      </c>
      <c r="G352" s="134">
        <v>96</v>
      </c>
      <c r="H352" s="134">
        <v>96</v>
      </c>
      <c r="I352" s="134">
        <v>96</v>
      </c>
      <c r="J352" s="134">
        <v>96</v>
      </c>
      <c r="K352" s="188" t="s">
        <v>136</v>
      </c>
      <c r="L352" s="188"/>
      <c r="M352" s="188"/>
      <c r="N352" s="188"/>
      <c r="O352" s="188"/>
      <c r="P352" s="188"/>
      <c r="Q352" s="188"/>
      <c r="R352" s="162"/>
      <c r="S352" s="242"/>
      <c r="T352" s="1"/>
    </row>
    <row r="353" spans="1:20" ht="20.25" customHeight="1">
      <c r="A353" s="269"/>
      <c r="B353" s="273"/>
      <c r="C353" s="274"/>
      <c r="D353" s="134"/>
      <c r="E353" s="134"/>
      <c r="F353" s="134"/>
      <c r="G353" s="134"/>
      <c r="H353" s="134"/>
      <c r="I353" s="134"/>
      <c r="J353" s="134"/>
      <c r="K353" s="188" t="s">
        <v>138</v>
      </c>
      <c r="L353" s="188"/>
      <c r="M353" s="188"/>
      <c r="N353" s="188"/>
      <c r="O353" s="188"/>
      <c r="P353" s="188"/>
      <c r="Q353" s="188"/>
      <c r="R353" s="162"/>
      <c r="S353" s="242"/>
      <c r="T353" s="1"/>
    </row>
    <row r="354" spans="1:26" ht="21.75" customHeight="1">
      <c r="A354" s="269"/>
      <c r="B354" s="273"/>
      <c r="C354" s="274"/>
      <c r="D354" s="134"/>
      <c r="E354" s="134"/>
      <c r="F354" s="134"/>
      <c r="G354" s="134"/>
      <c r="H354" s="134"/>
      <c r="I354" s="134"/>
      <c r="J354" s="134"/>
      <c r="K354" s="10">
        <f>K371+K375+K377+K379+K381+K383+K385+K388+K393+K395+K397+K399+K401+K405+K412</f>
        <v>133652.6</v>
      </c>
      <c r="L354" s="10">
        <f aca="true" t="shared" si="40" ref="L354:Q354">L371+L375+L377+L379+L381+L383+L385+L388+L393+L395+L397+L399+L401+L405+L412</f>
        <v>120147.8</v>
      </c>
      <c r="M354" s="10">
        <f t="shared" si="40"/>
        <v>116927.5</v>
      </c>
      <c r="N354" s="10">
        <f t="shared" si="40"/>
        <v>117035.5</v>
      </c>
      <c r="O354" s="10">
        <f t="shared" si="40"/>
        <v>119378.2</v>
      </c>
      <c r="P354" s="10">
        <f t="shared" si="40"/>
        <v>121018.3</v>
      </c>
      <c r="Q354" s="10">
        <f t="shared" si="40"/>
        <v>119746.70000000001</v>
      </c>
      <c r="R354" s="162"/>
      <c r="S354" s="242"/>
      <c r="T354" s="70"/>
      <c r="U354" s="70"/>
      <c r="V354" s="70"/>
      <c r="W354" s="70"/>
      <c r="X354" s="70"/>
      <c r="Y354" s="70"/>
      <c r="Z354" s="70"/>
    </row>
    <row r="355" spans="1:20" ht="23.25" customHeight="1">
      <c r="A355" s="269"/>
      <c r="B355" s="273"/>
      <c r="C355" s="274"/>
      <c r="D355" s="186" t="s">
        <v>188</v>
      </c>
      <c r="E355" s="186"/>
      <c r="F355" s="186"/>
      <c r="G355" s="186"/>
      <c r="H355" s="186"/>
      <c r="I355" s="186"/>
      <c r="J355" s="186"/>
      <c r="K355" s="188" t="s">
        <v>139</v>
      </c>
      <c r="L355" s="188"/>
      <c r="M355" s="188"/>
      <c r="N355" s="188"/>
      <c r="O355" s="188"/>
      <c r="P355" s="188"/>
      <c r="Q355" s="188"/>
      <c r="R355" s="162"/>
      <c r="S355" s="95" t="s">
        <v>38</v>
      </c>
      <c r="T355" s="1"/>
    </row>
    <row r="356" spans="1:28" ht="24.75" customHeight="1">
      <c r="A356" s="269"/>
      <c r="B356" s="273"/>
      <c r="C356" s="274"/>
      <c r="D356" s="186"/>
      <c r="E356" s="186"/>
      <c r="F356" s="186"/>
      <c r="G356" s="186"/>
      <c r="H356" s="186"/>
      <c r="I356" s="186"/>
      <c r="J356" s="186"/>
      <c r="K356" s="6">
        <f>K407+K415</f>
        <v>450</v>
      </c>
      <c r="L356" s="6">
        <f aca="true" t="shared" si="41" ref="L356:Q356">L407+L415</f>
        <v>24663.9</v>
      </c>
      <c r="M356" s="6">
        <f t="shared" si="41"/>
        <v>24663.9</v>
      </c>
      <c r="N356" s="6">
        <f t="shared" si="41"/>
        <v>24663.9</v>
      </c>
      <c r="O356" s="6">
        <f t="shared" si="41"/>
        <v>24663.9</v>
      </c>
      <c r="P356" s="6">
        <f t="shared" si="41"/>
        <v>24663.9</v>
      </c>
      <c r="Q356" s="6">
        <f t="shared" si="41"/>
        <v>0</v>
      </c>
      <c r="R356" s="162"/>
      <c r="S356" s="96"/>
      <c r="T356" s="70"/>
      <c r="U356" s="70"/>
      <c r="V356" s="70"/>
      <c r="W356" s="70"/>
      <c r="X356" s="70"/>
      <c r="Y356" s="70"/>
      <c r="Z356" s="70"/>
      <c r="AA356" s="70"/>
      <c r="AB356" s="70"/>
    </row>
    <row r="357" spans="1:20" ht="21" customHeight="1">
      <c r="A357" s="269"/>
      <c r="B357" s="273"/>
      <c r="C357" s="274"/>
      <c r="D357" s="186"/>
      <c r="E357" s="186"/>
      <c r="F357" s="186"/>
      <c r="G357" s="186"/>
      <c r="H357" s="186"/>
      <c r="I357" s="186"/>
      <c r="J357" s="186"/>
      <c r="K357" s="188" t="s">
        <v>140</v>
      </c>
      <c r="L357" s="188"/>
      <c r="M357" s="188"/>
      <c r="N357" s="188"/>
      <c r="O357" s="188"/>
      <c r="P357" s="188"/>
      <c r="Q357" s="188"/>
      <c r="R357" s="162"/>
      <c r="S357" s="96"/>
      <c r="T357" s="1"/>
    </row>
    <row r="358" spans="1:20" ht="47.25" customHeight="1" hidden="1">
      <c r="A358" s="269"/>
      <c r="B358" s="273"/>
      <c r="C358" s="274"/>
      <c r="D358" s="186"/>
      <c r="E358" s="186"/>
      <c r="F358" s="186"/>
      <c r="G358" s="186"/>
      <c r="H358" s="186"/>
      <c r="I358" s="186"/>
      <c r="J358" s="186"/>
      <c r="K358" s="188"/>
      <c r="L358" s="188"/>
      <c r="M358" s="188"/>
      <c r="N358" s="188"/>
      <c r="O358" s="188"/>
      <c r="P358" s="188"/>
      <c r="Q358" s="188"/>
      <c r="R358" s="162"/>
      <c r="S358" s="96"/>
      <c r="T358" s="1"/>
    </row>
    <row r="359" spans="1:20" ht="12.75" customHeight="1" hidden="1">
      <c r="A359" s="269"/>
      <c r="B359" s="273"/>
      <c r="C359" s="274"/>
      <c r="D359" s="186"/>
      <c r="E359" s="186"/>
      <c r="F359" s="186"/>
      <c r="G359" s="186"/>
      <c r="H359" s="186"/>
      <c r="I359" s="186"/>
      <c r="J359" s="186"/>
      <c r="K359" s="188"/>
      <c r="L359" s="188"/>
      <c r="M359" s="188"/>
      <c r="N359" s="188"/>
      <c r="O359" s="188"/>
      <c r="P359" s="188"/>
      <c r="Q359" s="188"/>
      <c r="R359" s="162"/>
      <c r="S359" s="96"/>
      <c r="T359" s="1"/>
    </row>
    <row r="360" spans="1:20" ht="52.5" customHeight="1" hidden="1">
      <c r="A360" s="269"/>
      <c r="B360" s="273"/>
      <c r="C360" s="274"/>
      <c r="D360" s="186"/>
      <c r="E360" s="186"/>
      <c r="F360" s="186"/>
      <c r="G360" s="186"/>
      <c r="H360" s="186"/>
      <c r="I360" s="186"/>
      <c r="J360" s="186"/>
      <c r="K360" s="188"/>
      <c r="L360" s="188"/>
      <c r="M360" s="188"/>
      <c r="N360" s="188"/>
      <c r="O360" s="188"/>
      <c r="P360" s="188"/>
      <c r="Q360" s="188"/>
      <c r="R360" s="162"/>
      <c r="S360" s="96"/>
      <c r="T360" s="1"/>
    </row>
    <row r="361" spans="1:20" ht="21.75" customHeight="1">
      <c r="A361" s="269"/>
      <c r="B361" s="273"/>
      <c r="C361" s="274"/>
      <c r="D361" s="121">
        <v>100</v>
      </c>
      <c r="E361" s="121">
        <v>100</v>
      </c>
      <c r="F361" s="121">
        <v>100</v>
      </c>
      <c r="G361" s="121">
        <v>100</v>
      </c>
      <c r="H361" s="121">
        <v>100</v>
      </c>
      <c r="I361" s="121">
        <v>100</v>
      </c>
      <c r="J361" s="121">
        <v>100</v>
      </c>
      <c r="K361" s="188">
        <f>K373</f>
        <v>12781.9</v>
      </c>
      <c r="L361" s="188">
        <v>11500</v>
      </c>
      <c r="M361" s="188">
        <v>11440</v>
      </c>
      <c r="N361" s="188">
        <v>11370</v>
      </c>
      <c r="O361" s="188">
        <v>11250</v>
      </c>
      <c r="P361" s="188">
        <v>11150</v>
      </c>
      <c r="Q361" s="188">
        <v>11050</v>
      </c>
      <c r="R361" s="162"/>
      <c r="S361" s="96"/>
      <c r="T361" s="1"/>
    </row>
    <row r="362" spans="1:20" ht="5.25" customHeight="1" hidden="1">
      <c r="A362" s="269"/>
      <c r="B362" s="273"/>
      <c r="C362" s="274"/>
      <c r="D362" s="121"/>
      <c r="E362" s="121"/>
      <c r="F362" s="121"/>
      <c r="G362" s="121"/>
      <c r="H362" s="121"/>
      <c r="I362" s="121"/>
      <c r="J362" s="121"/>
      <c r="K362" s="188"/>
      <c r="L362" s="188"/>
      <c r="M362" s="188"/>
      <c r="N362" s="188"/>
      <c r="O362" s="188"/>
      <c r="P362" s="188"/>
      <c r="Q362" s="188"/>
      <c r="R362" s="162"/>
      <c r="S362" s="96"/>
      <c r="T362" s="1"/>
    </row>
    <row r="363" spans="1:20" ht="124.5" customHeight="1" hidden="1">
      <c r="A363" s="269"/>
      <c r="B363" s="273"/>
      <c r="C363" s="274"/>
      <c r="D363" s="121"/>
      <c r="E363" s="121"/>
      <c r="F363" s="121"/>
      <c r="G363" s="121"/>
      <c r="H363" s="121"/>
      <c r="I363" s="121"/>
      <c r="J363" s="121"/>
      <c r="K363" s="188"/>
      <c r="L363" s="188"/>
      <c r="M363" s="188"/>
      <c r="N363" s="188"/>
      <c r="O363" s="188"/>
      <c r="P363" s="188"/>
      <c r="Q363" s="188"/>
      <c r="R363" s="162"/>
      <c r="S363" s="96"/>
      <c r="T363" s="1"/>
    </row>
    <row r="364" spans="1:20" ht="14.25" customHeight="1" hidden="1">
      <c r="A364" s="269"/>
      <c r="B364" s="273"/>
      <c r="C364" s="274"/>
      <c r="D364" s="121"/>
      <c r="E364" s="121"/>
      <c r="F364" s="121"/>
      <c r="G364" s="121"/>
      <c r="H364" s="121"/>
      <c r="I364" s="121"/>
      <c r="J364" s="121"/>
      <c r="K364" s="188"/>
      <c r="L364" s="188"/>
      <c r="M364" s="188"/>
      <c r="N364" s="188"/>
      <c r="O364" s="188"/>
      <c r="P364" s="188"/>
      <c r="Q364" s="188"/>
      <c r="R364" s="162"/>
      <c r="S364" s="96"/>
      <c r="T364" s="1"/>
    </row>
    <row r="365" spans="1:20" ht="146.25" customHeight="1" hidden="1">
      <c r="A365" s="269"/>
      <c r="B365" s="273"/>
      <c r="C365" s="274"/>
      <c r="D365" s="121"/>
      <c r="E365" s="121"/>
      <c r="F365" s="121"/>
      <c r="G365" s="121"/>
      <c r="H365" s="121"/>
      <c r="I365" s="121"/>
      <c r="J365" s="121"/>
      <c r="K365" s="188"/>
      <c r="L365" s="188"/>
      <c r="M365" s="188"/>
      <c r="N365" s="188"/>
      <c r="O365" s="188"/>
      <c r="P365" s="188"/>
      <c r="Q365" s="188"/>
      <c r="R365" s="162"/>
      <c r="S365" s="96"/>
      <c r="T365" s="1"/>
    </row>
    <row r="366" spans="1:20" ht="22.5" customHeight="1">
      <c r="A366" s="269"/>
      <c r="B366" s="273"/>
      <c r="C366" s="274"/>
      <c r="D366" s="121"/>
      <c r="E366" s="121"/>
      <c r="F366" s="121"/>
      <c r="G366" s="121"/>
      <c r="H366" s="121"/>
      <c r="I366" s="121"/>
      <c r="J366" s="121"/>
      <c r="K366" s="217" t="s">
        <v>141</v>
      </c>
      <c r="L366" s="218"/>
      <c r="M366" s="218"/>
      <c r="N366" s="218"/>
      <c r="O366" s="218"/>
      <c r="P366" s="218"/>
      <c r="Q366" s="219"/>
      <c r="R366" s="162"/>
      <c r="S366" s="96"/>
      <c r="T366" s="1"/>
    </row>
    <row r="367" spans="1:28" ht="21" customHeight="1" thickBot="1">
      <c r="A367" s="270"/>
      <c r="B367" s="275"/>
      <c r="C367" s="276"/>
      <c r="D367" s="166"/>
      <c r="E367" s="166"/>
      <c r="F367" s="166"/>
      <c r="G367" s="166"/>
      <c r="H367" s="166"/>
      <c r="I367" s="166"/>
      <c r="J367" s="166"/>
      <c r="K367" s="46">
        <f>K417</f>
        <v>0</v>
      </c>
      <c r="L367" s="46">
        <f aca="true" t="shared" si="42" ref="L367:Q367">L417</f>
        <v>71032.2</v>
      </c>
      <c r="M367" s="46">
        <f t="shared" si="42"/>
        <v>71032.2</v>
      </c>
      <c r="N367" s="46">
        <f t="shared" si="42"/>
        <v>71032.2</v>
      </c>
      <c r="O367" s="46">
        <f t="shared" si="42"/>
        <v>71032.2</v>
      </c>
      <c r="P367" s="46">
        <f t="shared" si="42"/>
        <v>71032.2</v>
      </c>
      <c r="Q367" s="47">
        <f t="shared" si="42"/>
        <v>0</v>
      </c>
      <c r="R367" s="246"/>
      <c r="S367" s="97"/>
      <c r="T367" s="1"/>
      <c r="U367" s="1"/>
      <c r="V367" s="1"/>
      <c r="W367" s="1"/>
      <c r="X367" s="1"/>
      <c r="Y367" s="1"/>
      <c r="Z367" s="1"/>
      <c r="AA367" s="1"/>
      <c r="AB367" s="1"/>
    </row>
    <row r="368" spans="1:20" ht="25.5" customHeight="1">
      <c r="A368" s="237" t="s">
        <v>31</v>
      </c>
      <c r="B368" s="236" t="s">
        <v>32</v>
      </c>
      <c r="C368" s="236" t="s">
        <v>235</v>
      </c>
      <c r="D368" s="321" t="s">
        <v>228</v>
      </c>
      <c r="E368" s="322"/>
      <c r="F368" s="322"/>
      <c r="G368" s="322"/>
      <c r="H368" s="322"/>
      <c r="I368" s="322"/>
      <c r="J368" s="245"/>
      <c r="K368" s="374" t="s">
        <v>89</v>
      </c>
      <c r="L368" s="375"/>
      <c r="M368" s="375"/>
      <c r="N368" s="375"/>
      <c r="O368" s="375"/>
      <c r="P368" s="375"/>
      <c r="Q368" s="376"/>
      <c r="R368" s="187" t="s">
        <v>214</v>
      </c>
      <c r="S368" s="247" t="s">
        <v>33</v>
      </c>
      <c r="T368" s="1"/>
    </row>
    <row r="369" spans="1:20" ht="24.75" customHeight="1">
      <c r="A369" s="190"/>
      <c r="B369" s="184"/>
      <c r="C369" s="184"/>
      <c r="D369" s="160"/>
      <c r="E369" s="161"/>
      <c r="F369" s="161"/>
      <c r="G369" s="161"/>
      <c r="H369" s="161"/>
      <c r="I369" s="161"/>
      <c r="J369" s="162"/>
      <c r="K369" s="20">
        <f>K371+K373</f>
        <v>28242.9</v>
      </c>
      <c r="L369" s="20">
        <f aca="true" t="shared" si="43" ref="L369:Q369">L371+L373</f>
        <v>30750</v>
      </c>
      <c r="M369" s="20">
        <f t="shared" si="43"/>
        <v>30950</v>
      </c>
      <c r="N369" s="20">
        <f t="shared" si="43"/>
        <v>31150</v>
      </c>
      <c r="O369" s="20">
        <f t="shared" si="43"/>
        <v>32350</v>
      </c>
      <c r="P369" s="20">
        <f t="shared" si="43"/>
        <v>33550</v>
      </c>
      <c r="Q369" s="20">
        <f t="shared" si="43"/>
        <v>34750</v>
      </c>
      <c r="R369" s="121"/>
      <c r="S369" s="242"/>
      <c r="T369" s="1"/>
    </row>
    <row r="370" spans="1:20" ht="23.25" customHeight="1">
      <c r="A370" s="190"/>
      <c r="B370" s="184"/>
      <c r="C370" s="184"/>
      <c r="D370" s="160"/>
      <c r="E370" s="161"/>
      <c r="F370" s="161"/>
      <c r="G370" s="161"/>
      <c r="H370" s="161"/>
      <c r="I370" s="161"/>
      <c r="J370" s="162"/>
      <c r="K370" s="128" t="s">
        <v>90</v>
      </c>
      <c r="L370" s="129"/>
      <c r="M370" s="129"/>
      <c r="N370" s="129"/>
      <c r="O370" s="129"/>
      <c r="P370" s="129"/>
      <c r="Q370" s="130"/>
      <c r="R370" s="121"/>
      <c r="S370" s="242"/>
      <c r="T370" s="1"/>
    </row>
    <row r="371" spans="1:20" ht="20.25" customHeight="1">
      <c r="A371" s="190"/>
      <c r="B371" s="184"/>
      <c r="C371" s="184"/>
      <c r="D371" s="163"/>
      <c r="E371" s="164"/>
      <c r="F371" s="164"/>
      <c r="G371" s="164"/>
      <c r="H371" s="164"/>
      <c r="I371" s="164"/>
      <c r="J371" s="165"/>
      <c r="K371" s="4">
        <v>15461</v>
      </c>
      <c r="L371" s="4">
        <v>19250</v>
      </c>
      <c r="M371" s="4">
        <v>19510</v>
      </c>
      <c r="N371" s="4">
        <v>19780</v>
      </c>
      <c r="O371" s="4">
        <v>21100</v>
      </c>
      <c r="P371" s="4">
        <v>22400</v>
      </c>
      <c r="Q371" s="4">
        <v>23700</v>
      </c>
      <c r="R371" s="121"/>
      <c r="S371" s="242"/>
      <c r="T371" s="1"/>
    </row>
    <row r="372" spans="1:20" ht="22.5" customHeight="1">
      <c r="A372" s="190"/>
      <c r="B372" s="184"/>
      <c r="C372" s="184"/>
      <c r="D372" s="121" t="s">
        <v>227</v>
      </c>
      <c r="E372" s="121" t="s">
        <v>227</v>
      </c>
      <c r="F372" s="121" t="s">
        <v>227</v>
      </c>
      <c r="G372" s="121" t="s">
        <v>227</v>
      </c>
      <c r="H372" s="121" t="s">
        <v>227</v>
      </c>
      <c r="I372" s="121" t="s">
        <v>227</v>
      </c>
      <c r="J372" s="121" t="s">
        <v>227</v>
      </c>
      <c r="K372" s="128" t="s">
        <v>207</v>
      </c>
      <c r="L372" s="129"/>
      <c r="M372" s="129"/>
      <c r="N372" s="129"/>
      <c r="O372" s="129"/>
      <c r="P372" s="129"/>
      <c r="Q372" s="130"/>
      <c r="R372" s="121"/>
      <c r="S372" s="242"/>
      <c r="T372" s="1"/>
    </row>
    <row r="373" spans="1:20" ht="21.75" customHeight="1">
      <c r="A373" s="190"/>
      <c r="B373" s="184"/>
      <c r="C373" s="184"/>
      <c r="D373" s="121"/>
      <c r="E373" s="121"/>
      <c r="F373" s="121"/>
      <c r="G373" s="121"/>
      <c r="H373" s="121"/>
      <c r="I373" s="121"/>
      <c r="J373" s="121"/>
      <c r="K373" s="8">
        <v>12781.9</v>
      </c>
      <c r="L373" s="8">
        <v>11500</v>
      </c>
      <c r="M373" s="8">
        <v>11440</v>
      </c>
      <c r="N373" s="8">
        <v>11370</v>
      </c>
      <c r="O373" s="8">
        <v>11250</v>
      </c>
      <c r="P373" s="8">
        <v>11150</v>
      </c>
      <c r="Q373" s="8">
        <v>11050</v>
      </c>
      <c r="R373" s="121"/>
      <c r="S373" s="242"/>
      <c r="T373" s="1"/>
    </row>
    <row r="374" spans="1:20" ht="112.5" customHeight="1">
      <c r="A374" s="190" t="s">
        <v>236</v>
      </c>
      <c r="B374" s="184" t="s">
        <v>237</v>
      </c>
      <c r="C374" s="184" t="s">
        <v>117</v>
      </c>
      <c r="D374" s="98" t="s">
        <v>238</v>
      </c>
      <c r="E374" s="99"/>
      <c r="F374" s="99"/>
      <c r="G374" s="99"/>
      <c r="H374" s="99"/>
      <c r="I374" s="99"/>
      <c r="J374" s="100"/>
      <c r="K374" s="201" t="s">
        <v>36</v>
      </c>
      <c r="L374" s="202"/>
      <c r="M374" s="202"/>
      <c r="N374" s="202"/>
      <c r="O374" s="202"/>
      <c r="P374" s="202"/>
      <c r="Q374" s="203"/>
      <c r="R374" s="121" t="s">
        <v>214</v>
      </c>
      <c r="S374" s="242" t="s">
        <v>33</v>
      </c>
      <c r="T374" s="1"/>
    </row>
    <row r="375" spans="1:20" ht="41.25" customHeight="1">
      <c r="A375" s="190"/>
      <c r="B375" s="184"/>
      <c r="C375" s="184"/>
      <c r="D375" s="5">
        <v>7</v>
      </c>
      <c r="E375" s="5">
        <v>7.5</v>
      </c>
      <c r="F375" s="5">
        <v>8</v>
      </c>
      <c r="G375" s="5">
        <v>8.5</v>
      </c>
      <c r="H375" s="5">
        <v>9</v>
      </c>
      <c r="I375" s="5">
        <v>9.5</v>
      </c>
      <c r="J375" s="5">
        <v>10</v>
      </c>
      <c r="K375" s="6">
        <v>869</v>
      </c>
      <c r="L375" s="6">
        <v>1100</v>
      </c>
      <c r="M375" s="6">
        <v>1155</v>
      </c>
      <c r="N375" s="6">
        <v>1210</v>
      </c>
      <c r="O375" s="6">
        <v>1270.5</v>
      </c>
      <c r="P375" s="6">
        <v>1334</v>
      </c>
      <c r="Q375" s="6">
        <v>1400.7</v>
      </c>
      <c r="R375" s="121"/>
      <c r="S375" s="242"/>
      <c r="T375" s="1"/>
    </row>
    <row r="376" spans="1:20" ht="99.75" customHeight="1">
      <c r="A376" s="190" t="s">
        <v>239</v>
      </c>
      <c r="B376" s="184" t="s">
        <v>240</v>
      </c>
      <c r="C376" s="184" t="s">
        <v>118</v>
      </c>
      <c r="D376" s="98" t="s">
        <v>241</v>
      </c>
      <c r="E376" s="99"/>
      <c r="F376" s="99"/>
      <c r="G376" s="99"/>
      <c r="H376" s="99"/>
      <c r="I376" s="99"/>
      <c r="J376" s="100"/>
      <c r="K376" s="201" t="s">
        <v>36</v>
      </c>
      <c r="L376" s="202"/>
      <c r="M376" s="202"/>
      <c r="N376" s="202"/>
      <c r="O376" s="202"/>
      <c r="P376" s="202"/>
      <c r="Q376" s="203"/>
      <c r="R376" s="121" t="s">
        <v>214</v>
      </c>
      <c r="S376" s="242" t="s">
        <v>33</v>
      </c>
      <c r="T376" s="1"/>
    </row>
    <row r="377" spans="1:20" ht="30.75" customHeight="1">
      <c r="A377" s="190"/>
      <c r="B377" s="184"/>
      <c r="C377" s="184"/>
      <c r="D377" s="5">
        <v>100</v>
      </c>
      <c r="E377" s="5">
        <v>100</v>
      </c>
      <c r="F377" s="5">
        <v>100</v>
      </c>
      <c r="G377" s="5">
        <v>100</v>
      </c>
      <c r="H377" s="5">
        <v>100</v>
      </c>
      <c r="I377" s="5">
        <v>100</v>
      </c>
      <c r="J377" s="5">
        <v>100</v>
      </c>
      <c r="K377" s="6">
        <v>3492.9</v>
      </c>
      <c r="L377" s="6">
        <v>3667.5</v>
      </c>
      <c r="M377" s="6">
        <v>3850.8</v>
      </c>
      <c r="N377" s="6">
        <v>4043.4</v>
      </c>
      <c r="O377" s="6">
        <v>4245.5</v>
      </c>
      <c r="P377" s="6">
        <v>4457.8</v>
      </c>
      <c r="Q377" s="6">
        <v>4680.6</v>
      </c>
      <c r="R377" s="121"/>
      <c r="S377" s="242"/>
      <c r="T377" s="1"/>
    </row>
    <row r="378" spans="1:20" ht="56.25" customHeight="1">
      <c r="A378" s="190" t="s">
        <v>242</v>
      </c>
      <c r="B378" s="184" t="s">
        <v>243</v>
      </c>
      <c r="C378" s="184" t="s">
        <v>119</v>
      </c>
      <c r="D378" s="98" t="s">
        <v>245</v>
      </c>
      <c r="E378" s="99"/>
      <c r="F378" s="99"/>
      <c r="G378" s="99"/>
      <c r="H378" s="99"/>
      <c r="I378" s="99"/>
      <c r="J378" s="100"/>
      <c r="K378" s="90" t="s">
        <v>36</v>
      </c>
      <c r="L378" s="91"/>
      <c r="M378" s="91"/>
      <c r="N378" s="91"/>
      <c r="O378" s="91"/>
      <c r="P378" s="91"/>
      <c r="Q378" s="92"/>
      <c r="R378" s="121" t="s">
        <v>214</v>
      </c>
      <c r="S378" s="242" t="s">
        <v>37</v>
      </c>
      <c r="T378" s="1"/>
    </row>
    <row r="379" spans="1:20" ht="18">
      <c r="A379" s="190"/>
      <c r="B379" s="184"/>
      <c r="C379" s="184"/>
      <c r="D379" s="5">
        <v>100</v>
      </c>
      <c r="E379" s="5">
        <v>100</v>
      </c>
      <c r="F379" s="5">
        <v>100</v>
      </c>
      <c r="G379" s="5">
        <v>100</v>
      </c>
      <c r="H379" s="5">
        <v>100</v>
      </c>
      <c r="I379" s="5">
        <v>100</v>
      </c>
      <c r="J379" s="5">
        <v>100</v>
      </c>
      <c r="K379" s="5">
        <v>9352.3</v>
      </c>
      <c r="L379" s="5">
        <v>5019.1</v>
      </c>
      <c r="M379" s="5">
        <v>5019.1</v>
      </c>
      <c r="N379" s="5">
        <v>5190.5</v>
      </c>
      <c r="O379" s="5">
        <v>5190.5</v>
      </c>
      <c r="P379" s="5">
        <v>5190.5</v>
      </c>
      <c r="Q379" s="5">
        <v>5190.5</v>
      </c>
      <c r="R379" s="121"/>
      <c r="S379" s="242"/>
      <c r="T379" s="1"/>
    </row>
    <row r="380" spans="1:20" ht="76.5" customHeight="1">
      <c r="A380" s="190" t="s">
        <v>247</v>
      </c>
      <c r="B380" s="184" t="s">
        <v>244</v>
      </c>
      <c r="C380" s="184" t="s">
        <v>120</v>
      </c>
      <c r="D380" s="98" t="s">
        <v>246</v>
      </c>
      <c r="E380" s="99"/>
      <c r="F380" s="99"/>
      <c r="G380" s="99"/>
      <c r="H380" s="99"/>
      <c r="I380" s="99"/>
      <c r="J380" s="100"/>
      <c r="K380" s="90" t="s">
        <v>36</v>
      </c>
      <c r="L380" s="91"/>
      <c r="M380" s="91"/>
      <c r="N380" s="91"/>
      <c r="O380" s="91"/>
      <c r="P380" s="91"/>
      <c r="Q380" s="92"/>
      <c r="R380" s="121" t="s">
        <v>214</v>
      </c>
      <c r="S380" s="242" t="s">
        <v>37</v>
      </c>
      <c r="T380" s="1"/>
    </row>
    <row r="381" spans="1:20" ht="21.75" customHeight="1">
      <c r="A381" s="190"/>
      <c r="B381" s="184"/>
      <c r="C381" s="184"/>
      <c r="D381" s="5">
        <v>38</v>
      </c>
      <c r="E381" s="5">
        <v>38.1</v>
      </c>
      <c r="F381" s="5">
        <v>38.1</v>
      </c>
      <c r="G381" s="5">
        <v>38.2</v>
      </c>
      <c r="H381" s="5">
        <v>38.2</v>
      </c>
      <c r="I381" s="5">
        <v>38.3</v>
      </c>
      <c r="J381" s="5">
        <v>38.3</v>
      </c>
      <c r="K381" s="6">
        <v>200</v>
      </c>
      <c r="L381" s="6">
        <v>200</v>
      </c>
      <c r="M381" s="6">
        <v>200</v>
      </c>
      <c r="N381" s="6">
        <v>200</v>
      </c>
      <c r="O381" s="6">
        <v>200</v>
      </c>
      <c r="P381" s="6">
        <v>200</v>
      </c>
      <c r="Q381" s="6">
        <v>200</v>
      </c>
      <c r="R381" s="121"/>
      <c r="S381" s="242"/>
      <c r="T381" s="1"/>
    </row>
    <row r="382" spans="1:20" ht="58.5" customHeight="1">
      <c r="A382" s="190" t="s">
        <v>248</v>
      </c>
      <c r="B382" s="184" t="s">
        <v>252</v>
      </c>
      <c r="C382" s="184" t="s">
        <v>249</v>
      </c>
      <c r="D382" s="98" t="s">
        <v>250</v>
      </c>
      <c r="E382" s="99"/>
      <c r="F382" s="99"/>
      <c r="G382" s="99"/>
      <c r="H382" s="99"/>
      <c r="I382" s="99"/>
      <c r="J382" s="100"/>
      <c r="K382" s="90" t="s">
        <v>36</v>
      </c>
      <c r="L382" s="91"/>
      <c r="M382" s="91"/>
      <c r="N382" s="91"/>
      <c r="O382" s="91"/>
      <c r="P382" s="91"/>
      <c r="Q382" s="92"/>
      <c r="R382" s="121" t="s">
        <v>214</v>
      </c>
      <c r="S382" s="242" t="s">
        <v>37</v>
      </c>
      <c r="T382" s="1"/>
    </row>
    <row r="383" spans="1:20" ht="37.5" customHeight="1">
      <c r="A383" s="190"/>
      <c r="B383" s="184"/>
      <c r="C383" s="184"/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6">
        <v>5250</v>
      </c>
      <c r="L383" s="6">
        <v>5150</v>
      </c>
      <c r="M383" s="6">
        <v>5150</v>
      </c>
      <c r="N383" s="6">
        <v>4620</v>
      </c>
      <c r="O383" s="6">
        <v>4620</v>
      </c>
      <c r="P383" s="6">
        <v>4620</v>
      </c>
      <c r="Q383" s="6">
        <v>4620</v>
      </c>
      <c r="R383" s="121"/>
      <c r="S383" s="242"/>
      <c r="T383" s="1"/>
    </row>
    <row r="384" spans="1:20" ht="114.75" customHeight="1">
      <c r="A384" s="190" t="s">
        <v>251</v>
      </c>
      <c r="B384" s="184" t="s">
        <v>253</v>
      </c>
      <c r="C384" s="184" t="s">
        <v>121</v>
      </c>
      <c r="D384" s="98" t="s">
        <v>254</v>
      </c>
      <c r="E384" s="99"/>
      <c r="F384" s="99"/>
      <c r="G384" s="99"/>
      <c r="H384" s="99"/>
      <c r="I384" s="99"/>
      <c r="J384" s="100"/>
      <c r="K384" s="90" t="s">
        <v>36</v>
      </c>
      <c r="L384" s="91"/>
      <c r="M384" s="91"/>
      <c r="N384" s="91"/>
      <c r="O384" s="91"/>
      <c r="P384" s="91"/>
      <c r="Q384" s="92"/>
      <c r="R384" s="121" t="s">
        <v>214</v>
      </c>
      <c r="S384" s="242" t="s">
        <v>38</v>
      </c>
      <c r="T384" s="1"/>
    </row>
    <row r="385" spans="1:20" ht="71.25" customHeight="1">
      <c r="A385" s="190"/>
      <c r="B385" s="184"/>
      <c r="C385" s="184"/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6">
        <v>64481.04</v>
      </c>
      <c r="L385" s="6">
        <v>51626.9</v>
      </c>
      <c r="M385" s="6">
        <v>51626.9</v>
      </c>
      <c r="N385" s="6">
        <v>51626.9</v>
      </c>
      <c r="O385" s="6">
        <v>51626.9</v>
      </c>
      <c r="P385" s="6">
        <v>51626.9</v>
      </c>
      <c r="Q385" s="6">
        <v>51626.9</v>
      </c>
      <c r="R385" s="121"/>
      <c r="S385" s="242"/>
      <c r="T385" s="1"/>
    </row>
    <row r="386" spans="1:20" ht="34.5" customHeight="1">
      <c r="A386" s="277" t="s">
        <v>255</v>
      </c>
      <c r="B386" s="184" t="s">
        <v>256</v>
      </c>
      <c r="C386" s="184" t="s">
        <v>257</v>
      </c>
      <c r="D386" s="157" t="s">
        <v>258</v>
      </c>
      <c r="E386" s="365"/>
      <c r="F386" s="365"/>
      <c r="G386" s="365"/>
      <c r="H386" s="365"/>
      <c r="I386" s="365"/>
      <c r="J386" s="366"/>
      <c r="K386" s="220" t="s">
        <v>36</v>
      </c>
      <c r="L386" s="256"/>
      <c r="M386" s="256"/>
      <c r="N386" s="256"/>
      <c r="O386" s="256"/>
      <c r="P386" s="256"/>
      <c r="Q386" s="257"/>
      <c r="R386" s="121" t="s">
        <v>214</v>
      </c>
      <c r="S386" s="242" t="s">
        <v>38</v>
      </c>
      <c r="T386" s="1"/>
    </row>
    <row r="387" spans="1:20" ht="34.5" customHeight="1">
      <c r="A387" s="269"/>
      <c r="B387" s="184"/>
      <c r="C387" s="184"/>
      <c r="D387" s="367"/>
      <c r="E387" s="368"/>
      <c r="F387" s="368"/>
      <c r="G387" s="368"/>
      <c r="H387" s="368"/>
      <c r="I387" s="368"/>
      <c r="J387" s="369"/>
      <c r="K387" s="261"/>
      <c r="L387" s="262"/>
      <c r="M387" s="262"/>
      <c r="N387" s="262"/>
      <c r="O387" s="262"/>
      <c r="P387" s="262"/>
      <c r="Q387" s="263"/>
      <c r="R387" s="121"/>
      <c r="S387" s="242"/>
      <c r="T387" s="1"/>
    </row>
    <row r="388" spans="1:20" ht="34.5" customHeight="1">
      <c r="A388" s="269"/>
      <c r="B388" s="184"/>
      <c r="C388" s="184"/>
      <c r="D388" s="367"/>
      <c r="E388" s="368"/>
      <c r="F388" s="368"/>
      <c r="G388" s="368"/>
      <c r="H388" s="368"/>
      <c r="I388" s="368"/>
      <c r="J388" s="369"/>
      <c r="K388" s="239">
        <v>20012.9</v>
      </c>
      <c r="L388" s="377">
        <v>21175.1</v>
      </c>
      <c r="M388" s="377">
        <v>19097.5</v>
      </c>
      <c r="N388" s="377">
        <v>19097.5</v>
      </c>
      <c r="O388" s="377">
        <v>19917.6</v>
      </c>
      <c r="P388" s="377">
        <v>20021.9</v>
      </c>
      <c r="Q388" s="377">
        <v>20130.5</v>
      </c>
      <c r="R388" s="121"/>
      <c r="S388" s="242"/>
      <c r="T388" s="1"/>
    </row>
    <row r="389" spans="1:20" ht="12.75" customHeight="1">
      <c r="A389" s="269"/>
      <c r="B389" s="184"/>
      <c r="C389" s="184"/>
      <c r="D389" s="370"/>
      <c r="E389" s="371"/>
      <c r="F389" s="371"/>
      <c r="G389" s="371"/>
      <c r="H389" s="371"/>
      <c r="I389" s="371"/>
      <c r="J389" s="372"/>
      <c r="K389" s="239"/>
      <c r="L389" s="377"/>
      <c r="M389" s="377"/>
      <c r="N389" s="377"/>
      <c r="O389" s="377"/>
      <c r="P389" s="377"/>
      <c r="Q389" s="377"/>
      <c r="R389" s="121"/>
      <c r="S389" s="242"/>
      <c r="T389" s="1"/>
    </row>
    <row r="390" spans="1:20" ht="21.75" customHeight="1">
      <c r="A390" s="269"/>
      <c r="B390" s="184"/>
      <c r="C390" s="184"/>
      <c r="D390" s="121">
        <v>100</v>
      </c>
      <c r="E390" s="121">
        <v>100</v>
      </c>
      <c r="F390" s="121">
        <v>100</v>
      </c>
      <c r="G390" s="141">
        <v>100</v>
      </c>
      <c r="H390" s="141">
        <v>100</v>
      </c>
      <c r="I390" s="141">
        <v>100</v>
      </c>
      <c r="J390" s="141">
        <v>100</v>
      </c>
      <c r="K390" s="239"/>
      <c r="L390" s="377"/>
      <c r="M390" s="377"/>
      <c r="N390" s="377"/>
      <c r="O390" s="377"/>
      <c r="P390" s="377"/>
      <c r="Q390" s="377"/>
      <c r="R390" s="121"/>
      <c r="S390" s="242"/>
      <c r="T390" s="1"/>
    </row>
    <row r="391" spans="1:20" ht="14.25" customHeight="1">
      <c r="A391" s="297"/>
      <c r="B391" s="184"/>
      <c r="C391" s="184"/>
      <c r="D391" s="121"/>
      <c r="E391" s="121"/>
      <c r="F391" s="121"/>
      <c r="G391" s="143"/>
      <c r="H391" s="143"/>
      <c r="I391" s="143"/>
      <c r="J391" s="143"/>
      <c r="K391" s="239"/>
      <c r="L391" s="377"/>
      <c r="M391" s="377"/>
      <c r="N391" s="377"/>
      <c r="O391" s="377"/>
      <c r="P391" s="377"/>
      <c r="Q391" s="377"/>
      <c r="R391" s="121"/>
      <c r="S391" s="242"/>
      <c r="T391" s="1"/>
    </row>
    <row r="392" spans="1:20" ht="51.75" customHeight="1">
      <c r="A392" s="190" t="s">
        <v>259</v>
      </c>
      <c r="B392" s="184" t="s">
        <v>260</v>
      </c>
      <c r="C392" s="184" t="s">
        <v>261</v>
      </c>
      <c r="D392" s="98" t="s">
        <v>262</v>
      </c>
      <c r="E392" s="99"/>
      <c r="F392" s="99"/>
      <c r="G392" s="99"/>
      <c r="H392" s="99"/>
      <c r="I392" s="99"/>
      <c r="J392" s="100"/>
      <c r="K392" s="90" t="s">
        <v>36</v>
      </c>
      <c r="L392" s="91"/>
      <c r="M392" s="91"/>
      <c r="N392" s="91"/>
      <c r="O392" s="91"/>
      <c r="P392" s="91"/>
      <c r="Q392" s="92"/>
      <c r="R392" s="121" t="s">
        <v>214</v>
      </c>
      <c r="S392" s="95" t="s">
        <v>38</v>
      </c>
      <c r="T392" s="1"/>
    </row>
    <row r="393" spans="1:20" ht="25.5" customHeight="1">
      <c r="A393" s="190"/>
      <c r="B393" s="184"/>
      <c r="C393" s="184"/>
      <c r="D393" s="5">
        <v>100</v>
      </c>
      <c r="E393" s="5">
        <v>100</v>
      </c>
      <c r="F393" s="5">
        <v>100</v>
      </c>
      <c r="G393" s="5">
        <v>100</v>
      </c>
      <c r="H393" s="5">
        <v>100</v>
      </c>
      <c r="I393" s="5">
        <v>100</v>
      </c>
      <c r="J393" s="5">
        <v>100</v>
      </c>
      <c r="K393" s="5">
        <v>5654.8</v>
      </c>
      <c r="L393" s="6">
        <v>5647.5</v>
      </c>
      <c r="M393" s="6">
        <v>5647.5</v>
      </c>
      <c r="N393" s="6">
        <v>5647.5</v>
      </c>
      <c r="O393" s="6">
        <v>5647.5</v>
      </c>
      <c r="P393" s="6">
        <v>5647.5</v>
      </c>
      <c r="Q393" s="6">
        <v>5647.5</v>
      </c>
      <c r="R393" s="121"/>
      <c r="S393" s="96"/>
      <c r="T393" s="1"/>
    </row>
    <row r="394" spans="1:20" ht="60" customHeight="1">
      <c r="A394" s="190" t="s">
        <v>263</v>
      </c>
      <c r="B394" s="184" t="s">
        <v>264</v>
      </c>
      <c r="C394" s="184" t="s">
        <v>122</v>
      </c>
      <c r="D394" s="98" t="s">
        <v>265</v>
      </c>
      <c r="E394" s="99"/>
      <c r="F394" s="99"/>
      <c r="G394" s="99"/>
      <c r="H394" s="99"/>
      <c r="I394" s="99"/>
      <c r="J394" s="100"/>
      <c r="K394" s="90" t="s">
        <v>36</v>
      </c>
      <c r="L394" s="91"/>
      <c r="M394" s="91"/>
      <c r="N394" s="91"/>
      <c r="O394" s="91"/>
      <c r="P394" s="91"/>
      <c r="Q394" s="92"/>
      <c r="R394" s="121" t="s">
        <v>214</v>
      </c>
      <c r="S394" s="96"/>
      <c r="T394" s="1"/>
    </row>
    <row r="395" spans="1:20" ht="53.25" customHeight="1">
      <c r="A395" s="190"/>
      <c r="B395" s="184"/>
      <c r="C395" s="184"/>
      <c r="D395" s="5">
        <v>100</v>
      </c>
      <c r="E395" s="5">
        <v>100</v>
      </c>
      <c r="F395" s="5">
        <v>100</v>
      </c>
      <c r="G395" s="5">
        <v>100</v>
      </c>
      <c r="H395" s="5">
        <v>100</v>
      </c>
      <c r="I395" s="5">
        <v>100</v>
      </c>
      <c r="J395" s="5">
        <v>100</v>
      </c>
      <c r="K395" s="5">
        <v>1607.5</v>
      </c>
      <c r="L395" s="6">
        <v>1000</v>
      </c>
      <c r="M395" s="6">
        <v>1000</v>
      </c>
      <c r="N395" s="6">
        <v>1000</v>
      </c>
      <c r="O395" s="6">
        <v>1000</v>
      </c>
      <c r="P395" s="6">
        <v>1000</v>
      </c>
      <c r="Q395" s="6">
        <v>1000</v>
      </c>
      <c r="R395" s="121"/>
      <c r="S395" s="189"/>
      <c r="T395" s="1"/>
    </row>
    <row r="396" spans="1:20" ht="93.75" customHeight="1">
      <c r="A396" s="190" t="s">
        <v>266</v>
      </c>
      <c r="B396" s="184" t="s">
        <v>267</v>
      </c>
      <c r="C396" s="184" t="s">
        <v>123</v>
      </c>
      <c r="D396" s="98" t="s">
        <v>268</v>
      </c>
      <c r="E396" s="99"/>
      <c r="F396" s="99"/>
      <c r="G396" s="99"/>
      <c r="H396" s="99"/>
      <c r="I396" s="99"/>
      <c r="J396" s="100"/>
      <c r="K396" s="90" t="s">
        <v>36</v>
      </c>
      <c r="L396" s="91"/>
      <c r="M396" s="91"/>
      <c r="N396" s="91"/>
      <c r="O396" s="91"/>
      <c r="P396" s="91"/>
      <c r="Q396" s="92"/>
      <c r="R396" s="121" t="s">
        <v>214</v>
      </c>
      <c r="S396" s="95" t="s">
        <v>60</v>
      </c>
      <c r="T396" s="1"/>
    </row>
    <row r="397" spans="1:20" ht="38.25" customHeight="1">
      <c r="A397" s="190"/>
      <c r="B397" s="184"/>
      <c r="C397" s="184"/>
      <c r="D397" s="5">
        <v>19</v>
      </c>
      <c r="E397" s="5">
        <v>15</v>
      </c>
      <c r="F397" s="5">
        <v>13</v>
      </c>
      <c r="G397" s="5">
        <v>10</v>
      </c>
      <c r="H397" s="5">
        <v>10</v>
      </c>
      <c r="I397" s="5">
        <v>10</v>
      </c>
      <c r="J397" s="5">
        <v>10</v>
      </c>
      <c r="K397" s="6">
        <v>330</v>
      </c>
      <c r="L397" s="6">
        <v>210</v>
      </c>
      <c r="M397" s="6">
        <v>161</v>
      </c>
      <c r="N397" s="6">
        <v>160</v>
      </c>
      <c r="O397" s="6">
        <v>150</v>
      </c>
      <c r="P397" s="6">
        <v>150</v>
      </c>
      <c r="Q397" s="6">
        <v>150</v>
      </c>
      <c r="R397" s="121"/>
      <c r="S397" s="96"/>
      <c r="T397" s="1"/>
    </row>
    <row r="398" spans="1:20" ht="57.75" customHeight="1">
      <c r="A398" s="190" t="s">
        <v>269</v>
      </c>
      <c r="B398" s="184" t="s">
        <v>270</v>
      </c>
      <c r="C398" s="184" t="s">
        <v>271</v>
      </c>
      <c r="D398" s="98" t="s">
        <v>272</v>
      </c>
      <c r="E398" s="99"/>
      <c r="F398" s="99"/>
      <c r="G398" s="99"/>
      <c r="H398" s="99"/>
      <c r="I398" s="99"/>
      <c r="J398" s="100"/>
      <c r="K398" s="90" t="s">
        <v>36</v>
      </c>
      <c r="L398" s="91"/>
      <c r="M398" s="91"/>
      <c r="N398" s="91"/>
      <c r="O398" s="91"/>
      <c r="P398" s="91"/>
      <c r="Q398" s="92"/>
      <c r="R398" s="121" t="s">
        <v>214</v>
      </c>
      <c r="S398" s="96"/>
      <c r="T398" s="1"/>
    </row>
    <row r="399" spans="1:20" ht="96" customHeight="1">
      <c r="A399" s="190"/>
      <c r="B399" s="184"/>
      <c r="C399" s="184"/>
      <c r="D399" s="5">
        <v>10</v>
      </c>
      <c r="E399" s="5">
        <v>5</v>
      </c>
      <c r="F399" s="5">
        <v>5</v>
      </c>
      <c r="G399" s="5">
        <v>5</v>
      </c>
      <c r="H399" s="5">
        <v>4</v>
      </c>
      <c r="I399" s="5">
        <v>4</v>
      </c>
      <c r="J399" s="5">
        <v>4</v>
      </c>
      <c r="K399" s="6">
        <v>1914.96</v>
      </c>
      <c r="L399" s="6">
        <v>1650</v>
      </c>
      <c r="M399" s="6">
        <v>1550</v>
      </c>
      <c r="N399" s="6">
        <v>1500</v>
      </c>
      <c r="O399" s="6">
        <v>1450</v>
      </c>
      <c r="P399" s="6">
        <v>1410</v>
      </c>
      <c r="Q399" s="6">
        <v>1400</v>
      </c>
      <c r="R399" s="121"/>
      <c r="S399" s="96"/>
      <c r="T399" s="1"/>
    </row>
    <row r="400" spans="1:20" ht="69.75" customHeight="1">
      <c r="A400" s="190" t="s">
        <v>273</v>
      </c>
      <c r="B400" s="184" t="s">
        <v>274</v>
      </c>
      <c r="C400" s="184" t="s">
        <v>275</v>
      </c>
      <c r="D400" s="98" t="s">
        <v>276</v>
      </c>
      <c r="E400" s="99"/>
      <c r="F400" s="99"/>
      <c r="G400" s="99"/>
      <c r="H400" s="99"/>
      <c r="I400" s="99"/>
      <c r="J400" s="100"/>
      <c r="K400" s="201" t="s">
        <v>36</v>
      </c>
      <c r="L400" s="202"/>
      <c r="M400" s="202"/>
      <c r="N400" s="202"/>
      <c r="O400" s="202"/>
      <c r="P400" s="202"/>
      <c r="Q400" s="203"/>
      <c r="R400" s="121" t="s">
        <v>433</v>
      </c>
      <c r="S400" s="96"/>
      <c r="T400" s="1"/>
    </row>
    <row r="401" spans="1:20" ht="87" customHeight="1">
      <c r="A401" s="190"/>
      <c r="B401" s="184"/>
      <c r="C401" s="184"/>
      <c r="D401" s="5">
        <v>6</v>
      </c>
      <c r="E401" s="5">
        <v>2</v>
      </c>
      <c r="F401" s="5" t="s">
        <v>49</v>
      </c>
      <c r="G401" s="5" t="s">
        <v>225</v>
      </c>
      <c r="H401" s="5" t="s">
        <v>225</v>
      </c>
      <c r="I401" s="5" t="s">
        <v>225</v>
      </c>
      <c r="J401" s="5" t="s">
        <v>225</v>
      </c>
      <c r="K401" s="6">
        <v>4976.2</v>
      </c>
      <c r="L401" s="6">
        <v>1492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121"/>
      <c r="S401" s="189"/>
      <c r="T401" s="1"/>
    </row>
    <row r="402" spans="1:19" ht="98.25" customHeight="1">
      <c r="A402" s="190" t="s">
        <v>434</v>
      </c>
      <c r="B402" s="184" t="s">
        <v>435</v>
      </c>
      <c r="C402" s="204" t="s">
        <v>124</v>
      </c>
      <c r="D402" s="121" t="s">
        <v>221</v>
      </c>
      <c r="E402" s="121"/>
      <c r="F402" s="121"/>
      <c r="G402" s="121"/>
      <c r="H402" s="121"/>
      <c r="I402" s="121"/>
      <c r="J402" s="121"/>
      <c r="K402" s="90" t="s">
        <v>89</v>
      </c>
      <c r="L402" s="91"/>
      <c r="M402" s="91"/>
      <c r="N402" s="91"/>
      <c r="O402" s="91"/>
      <c r="P402" s="91"/>
      <c r="Q402" s="92"/>
      <c r="R402" s="193">
        <v>2018</v>
      </c>
      <c r="S402" s="95" t="s">
        <v>79</v>
      </c>
    </row>
    <row r="403" spans="1:19" ht="21.75" customHeight="1">
      <c r="A403" s="190"/>
      <c r="B403" s="184"/>
      <c r="C403" s="205"/>
      <c r="D403" s="141" t="s">
        <v>220</v>
      </c>
      <c r="E403" s="141" t="s">
        <v>225</v>
      </c>
      <c r="F403" s="141" t="s">
        <v>225</v>
      </c>
      <c r="G403" s="141" t="s">
        <v>225</v>
      </c>
      <c r="H403" s="141" t="s">
        <v>225</v>
      </c>
      <c r="I403" s="141" t="s">
        <v>225</v>
      </c>
      <c r="J403" s="141" t="s">
        <v>225</v>
      </c>
      <c r="K403" s="12">
        <f>K405+K407</f>
        <v>500</v>
      </c>
      <c r="L403" s="12">
        <f aca="true" t="shared" si="44" ref="L403:Q403">L405+L407</f>
        <v>0</v>
      </c>
      <c r="M403" s="12">
        <f t="shared" si="44"/>
        <v>0</v>
      </c>
      <c r="N403" s="12">
        <f t="shared" si="44"/>
        <v>0</v>
      </c>
      <c r="O403" s="12">
        <f t="shared" si="44"/>
        <v>0</v>
      </c>
      <c r="P403" s="12">
        <f t="shared" si="44"/>
        <v>0</v>
      </c>
      <c r="Q403" s="12">
        <f t="shared" si="44"/>
        <v>0</v>
      </c>
      <c r="R403" s="194"/>
      <c r="S403" s="96"/>
    </row>
    <row r="404" spans="1:19" ht="18.75" customHeight="1">
      <c r="A404" s="190"/>
      <c r="B404" s="184"/>
      <c r="C404" s="205"/>
      <c r="D404" s="142"/>
      <c r="E404" s="142"/>
      <c r="F404" s="142"/>
      <c r="G404" s="142"/>
      <c r="H404" s="142"/>
      <c r="I404" s="142"/>
      <c r="J404" s="142"/>
      <c r="K404" s="131" t="s">
        <v>90</v>
      </c>
      <c r="L404" s="132"/>
      <c r="M404" s="132"/>
      <c r="N404" s="132"/>
      <c r="O404" s="132"/>
      <c r="P404" s="132"/>
      <c r="Q404" s="133"/>
      <c r="R404" s="194"/>
      <c r="S404" s="96"/>
    </row>
    <row r="405" spans="1:19" ht="18" customHeight="1">
      <c r="A405" s="190"/>
      <c r="B405" s="184"/>
      <c r="C405" s="205"/>
      <c r="D405" s="142"/>
      <c r="E405" s="142"/>
      <c r="F405" s="142"/>
      <c r="G405" s="142"/>
      <c r="H405" s="142"/>
      <c r="I405" s="142"/>
      <c r="J405" s="142"/>
      <c r="K405" s="36">
        <v>50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194"/>
      <c r="S405" s="96"/>
    </row>
    <row r="406" spans="1:19" ht="16.5" customHeight="1">
      <c r="A406" s="190"/>
      <c r="B406" s="184"/>
      <c r="C406" s="205"/>
      <c r="D406" s="142"/>
      <c r="E406" s="142"/>
      <c r="F406" s="142"/>
      <c r="G406" s="142"/>
      <c r="H406" s="142"/>
      <c r="I406" s="142"/>
      <c r="J406" s="142"/>
      <c r="K406" s="131" t="s">
        <v>206</v>
      </c>
      <c r="L406" s="132"/>
      <c r="M406" s="132"/>
      <c r="N406" s="132"/>
      <c r="O406" s="132"/>
      <c r="P406" s="132"/>
      <c r="Q406" s="133"/>
      <c r="R406" s="194"/>
      <c r="S406" s="96"/>
    </row>
    <row r="407" spans="1:19" ht="18" customHeight="1">
      <c r="A407" s="190"/>
      <c r="B407" s="184"/>
      <c r="C407" s="206"/>
      <c r="D407" s="143"/>
      <c r="E407" s="143"/>
      <c r="F407" s="143"/>
      <c r="G407" s="143"/>
      <c r="H407" s="143"/>
      <c r="I407" s="143"/>
      <c r="J407" s="143"/>
      <c r="K407" s="21">
        <v>450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00"/>
      <c r="S407" s="189"/>
    </row>
    <row r="408" spans="1:19" ht="24.75" customHeight="1">
      <c r="A408" s="108" t="s">
        <v>218</v>
      </c>
      <c r="B408" s="110" t="s">
        <v>217</v>
      </c>
      <c r="C408" s="110" t="s">
        <v>125</v>
      </c>
      <c r="D408" s="113" t="s">
        <v>436</v>
      </c>
      <c r="E408" s="113"/>
      <c r="F408" s="113"/>
      <c r="G408" s="113"/>
      <c r="H408" s="113"/>
      <c r="I408" s="113"/>
      <c r="J408" s="114"/>
      <c r="K408" s="98" t="s">
        <v>89</v>
      </c>
      <c r="L408" s="99"/>
      <c r="M408" s="99"/>
      <c r="N408" s="99"/>
      <c r="O408" s="99"/>
      <c r="P408" s="99"/>
      <c r="Q408" s="100"/>
      <c r="R408" s="193" t="s">
        <v>219</v>
      </c>
      <c r="S408" s="95" t="s">
        <v>451</v>
      </c>
    </row>
    <row r="409" spans="1:19" ht="21" customHeight="1">
      <c r="A409" s="108"/>
      <c r="B409" s="111"/>
      <c r="C409" s="111"/>
      <c r="D409" s="115"/>
      <c r="E409" s="115"/>
      <c r="F409" s="115"/>
      <c r="G409" s="115"/>
      <c r="H409" s="115"/>
      <c r="I409" s="115"/>
      <c r="J409" s="116"/>
      <c r="K409" s="12">
        <f>K415+K417+K412</f>
        <v>0</v>
      </c>
      <c r="L409" s="12">
        <f aca="true" t="shared" si="45" ref="L409:Q409">L412+L415+L417</f>
        <v>98655.8</v>
      </c>
      <c r="M409" s="12">
        <f t="shared" si="45"/>
        <v>98655.8</v>
      </c>
      <c r="N409" s="12">
        <f t="shared" si="45"/>
        <v>98655.8</v>
      </c>
      <c r="O409" s="12">
        <f t="shared" si="45"/>
        <v>98655.8</v>
      </c>
      <c r="P409" s="12">
        <f t="shared" si="45"/>
        <v>98655.8</v>
      </c>
      <c r="Q409" s="12">
        <f t="shared" si="45"/>
        <v>0</v>
      </c>
      <c r="R409" s="194"/>
      <c r="S409" s="96"/>
    </row>
    <row r="410" spans="1:19" ht="12.75" customHeight="1">
      <c r="A410" s="108"/>
      <c r="B410" s="111"/>
      <c r="C410" s="111"/>
      <c r="D410" s="115"/>
      <c r="E410" s="115"/>
      <c r="F410" s="115"/>
      <c r="G410" s="115"/>
      <c r="H410" s="115"/>
      <c r="I410" s="115"/>
      <c r="J410" s="116"/>
      <c r="K410" s="196" t="s">
        <v>90</v>
      </c>
      <c r="L410" s="197"/>
      <c r="M410" s="197"/>
      <c r="N410" s="197"/>
      <c r="O410" s="197"/>
      <c r="P410" s="197"/>
      <c r="Q410" s="197"/>
      <c r="R410" s="194"/>
      <c r="S410" s="96"/>
    </row>
    <row r="411" spans="1:19" ht="8.25" customHeight="1">
      <c r="A411" s="108"/>
      <c r="B411" s="111"/>
      <c r="C411" s="111"/>
      <c r="D411" s="117"/>
      <c r="E411" s="117"/>
      <c r="F411" s="117"/>
      <c r="G411" s="117"/>
      <c r="H411" s="117"/>
      <c r="I411" s="117"/>
      <c r="J411" s="118"/>
      <c r="K411" s="198"/>
      <c r="L411" s="199"/>
      <c r="M411" s="199"/>
      <c r="N411" s="199"/>
      <c r="O411" s="199"/>
      <c r="P411" s="199"/>
      <c r="Q411" s="199"/>
      <c r="R411" s="194"/>
      <c r="S411" s="96"/>
    </row>
    <row r="412" spans="1:19" ht="12.75" customHeight="1">
      <c r="A412" s="108"/>
      <c r="B412" s="111"/>
      <c r="C412" s="111"/>
      <c r="D412" s="119" t="s">
        <v>225</v>
      </c>
      <c r="E412" s="119">
        <v>43240</v>
      </c>
      <c r="F412" s="119">
        <v>43240</v>
      </c>
      <c r="G412" s="119">
        <v>43240</v>
      </c>
      <c r="H412" s="119">
        <v>43240</v>
      </c>
      <c r="I412" s="119">
        <v>43240</v>
      </c>
      <c r="J412" s="119" t="s">
        <v>225</v>
      </c>
      <c r="K412" s="104">
        <v>0</v>
      </c>
      <c r="L412" s="106">
        <v>2959.7</v>
      </c>
      <c r="M412" s="106">
        <v>2959.7</v>
      </c>
      <c r="N412" s="106">
        <v>2959.7</v>
      </c>
      <c r="O412" s="106">
        <v>2959.7</v>
      </c>
      <c r="P412" s="106">
        <v>2959.7</v>
      </c>
      <c r="Q412" s="104">
        <v>0</v>
      </c>
      <c r="R412" s="194"/>
      <c r="S412" s="96"/>
    </row>
    <row r="413" spans="1:19" ht="10.5" customHeight="1">
      <c r="A413" s="108"/>
      <c r="B413" s="111"/>
      <c r="C413" s="111"/>
      <c r="D413" s="119"/>
      <c r="E413" s="119"/>
      <c r="F413" s="119"/>
      <c r="G413" s="119"/>
      <c r="H413" s="119"/>
      <c r="I413" s="119"/>
      <c r="J413" s="119"/>
      <c r="K413" s="105"/>
      <c r="L413" s="107"/>
      <c r="M413" s="107"/>
      <c r="N413" s="107"/>
      <c r="O413" s="107"/>
      <c r="P413" s="107"/>
      <c r="Q413" s="105"/>
      <c r="R413" s="194"/>
      <c r="S413" s="96"/>
    </row>
    <row r="414" spans="1:19" ht="18" customHeight="1">
      <c r="A414" s="108"/>
      <c r="B414" s="111"/>
      <c r="C414" s="111"/>
      <c r="D414" s="119"/>
      <c r="E414" s="119"/>
      <c r="F414" s="119"/>
      <c r="G414" s="119"/>
      <c r="H414" s="119"/>
      <c r="I414" s="119"/>
      <c r="J414" s="119"/>
      <c r="K414" s="101" t="s">
        <v>206</v>
      </c>
      <c r="L414" s="102"/>
      <c r="M414" s="102"/>
      <c r="N414" s="102"/>
      <c r="O414" s="102"/>
      <c r="P414" s="102"/>
      <c r="Q414" s="103"/>
      <c r="R414" s="194"/>
      <c r="S414" s="96"/>
    </row>
    <row r="415" spans="1:19" ht="18.75" customHeight="1">
      <c r="A415" s="108"/>
      <c r="B415" s="111"/>
      <c r="C415" s="111"/>
      <c r="D415" s="119"/>
      <c r="E415" s="119"/>
      <c r="F415" s="119"/>
      <c r="G415" s="119"/>
      <c r="H415" s="119"/>
      <c r="I415" s="119"/>
      <c r="J415" s="119"/>
      <c r="K415" s="37">
        <v>0</v>
      </c>
      <c r="L415" s="34">
        <v>24663.9</v>
      </c>
      <c r="M415" s="34">
        <v>24663.9</v>
      </c>
      <c r="N415" s="34">
        <v>24663.9</v>
      </c>
      <c r="O415" s="34">
        <v>24663.9</v>
      </c>
      <c r="P415" s="34">
        <v>24663.9</v>
      </c>
      <c r="Q415" s="37">
        <v>0</v>
      </c>
      <c r="R415" s="194"/>
      <c r="S415" s="96"/>
    </row>
    <row r="416" spans="1:19" ht="20.25" customHeight="1">
      <c r="A416" s="108"/>
      <c r="B416" s="111"/>
      <c r="C416" s="111"/>
      <c r="D416" s="119"/>
      <c r="E416" s="119"/>
      <c r="F416" s="119"/>
      <c r="G416" s="119"/>
      <c r="H416" s="119"/>
      <c r="I416" s="119"/>
      <c r="J416" s="119"/>
      <c r="K416" s="101" t="s">
        <v>209</v>
      </c>
      <c r="L416" s="102"/>
      <c r="M416" s="102"/>
      <c r="N416" s="102"/>
      <c r="O416" s="102"/>
      <c r="P416" s="102"/>
      <c r="Q416" s="103"/>
      <c r="R416" s="194"/>
      <c r="S416" s="96"/>
    </row>
    <row r="417" spans="1:19" ht="23.25" customHeight="1" thickBot="1">
      <c r="A417" s="109"/>
      <c r="B417" s="112"/>
      <c r="C417" s="112"/>
      <c r="D417" s="120"/>
      <c r="E417" s="120"/>
      <c r="F417" s="120"/>
      <c r="G417" s="120"/>
      <c r="H417" s="120"/>
      <c r="I417" s="120"/>
      <c r="J417" s="120"/>
      <c r="K417" s="77">
        <v>0</v>
      </c>
      <c r="L417" s="72">
        <v>71032.2</v>
      </c>
      <c r="M417" s="72">
        <v>71032.2</v>
      </c>
      <c r="N417" s="72">
        <v>71032.2</v>
      </c>
      <c r="O417" s="72">
        <v>71032.2</v>
      </c>
      <c r="P417" s="72">
        <v>71032.2</v>
      </c>
      <c r="Q417" s="77">
        <v>0</v>
      </c>
      <c r="R417" s="195"/>
      <c r="S417" s="97"/>
    </row>
    <row r="419" ht="32.25">
      <c r="S419" s="87" t="s">
        <v>452</v>
      </c>
    </row>
    <row r="421" spans="2:14" ht="32.25">
      <c r="B421" s="88" t="s">
        <v>449</v>
      </c>
      <c r="C421" s="86"/>
      <c r="D421" s="86"/>
      <c r="E421" s="86"/>
      <c r="F421" s="86"/>
      <c r="G421" s="86"/>
      <c r="H421" s="86"/>
      <c r="I421" s="86"/>
      <c r="J421" s="86"/>
      <c r="K421" s="86"/>
      <c r="L421" s="88" t="s">
        <v>450</v>
      </c>
      <c r="M421" s="88"/>
      <c r="N421" s="89"/>
    </row>
    <row r="422" spans="1:14" ht="32.25">
      <c r="A422" s="85"/>
      <c r="B422" s="88"/>
      <c r="C422" s="86"/>
      <c r="D422" s="86"/>
      <c r="E422" s="86"/>
      <c r="F422" s="86"/>
      <c r="G422" s="86"/>
      <c r="H422" s="86"/>
      <c r="I422" s="86"/>
      <c r="J422" s="86"/>
      <c r="K422" s="86"/>
      <c r="L422" s="88"/>
      <c r="M422" s="88"/>
      <c r="N422" s="89"/>
    </row>
  </sheetData>
  <sheetProtection/>
  <mergeCells count="975">
    <mergeCell ref="D38:J38"/>
    <mergeCell ref="K32:Q32"/>
    <mergeCell ref="D40:J40"/>
    <mergeCell ref="S21:S27"/>
    <mergeCell ref="R21:R27"/>
    <mergeCell ref="S28:S30"/>
    <mergeCell ref="R28:R30"/>
    <mergeCell ref="S31:S33"/>
    <mergeCell ref="S34:S35"/>
    <mergeCell ref="S36:S39"/>
    <mergeCell ref="D25:J26"/>
    <mergeCell ref="D28:J29"/>
    <mergeCell ref="K28:K29"/>
    <mergeCell ref="L28:L29"/>
    <mergeCell ref="K27:Q27"/>
    <mergeCell ref="M28:M29"/>
    <mergeCell ref="N28:N29"/>
    <mergeCell ref="O28:O29"/>
    <mergeCell ref="P28:P29"/>
    <mergeCell ref="L22:L23"/>
    <mergeCell ref="M22:M23"/>
    <mergeCell ref="N22:N23"/>
    <mergeCell ref="O22:O23"/>
    <mergeCell ref="Q361:Q365"/>
    <mergeCell ref="Q298:Q299"/>
    <mergeCell ref="K263:Q263"/>
    <mergeCell ref="F361:F367"/>
    <mergeCell ref="G361:G367"/>
    <mergeCell ref="H361:H367"/>
    <mergeCell ref="I361:I367"/>
    <mergeCell ref="A349:A367"/>
    <mergeCell ref="K285:Q285"/>
    <mergeCell ref="K290:Q290"/>
    <mergeCell ref="K291:Q291"/>
    <mergeCell ref="D285:J290"/>
    <mergeCell ref="K293:Q293"/>
    <mergeCell ref="S349:S354"/>
    <mergeCell ref="K361:K365"/>
    <mergeCell ref="L361:L365"/>
    <mergeCell ref="M361:M365"/>
    <mergeCell ref="N361:N365"/>
    <mergeCell ref="K355:Q355"/>
    <mergeCell ref="S355:S367"/>
    <mergeCell ref="R349:R367"/>
    <mergeCell ref="O361:O365"/>
    <mergeCell ref="K357:Q360"/>
    <mergeCell ref="G352:G354"/>
    <mergeCell ref="D261:J262"/>
    <mergeCell ref="D263:D264"/>
    <mergeCell ref="E263:E264"/>
    <mergeCell ref="F263:F264"/>
    <mergeCell ref="G263:G264"/>
    <mergeCell ref="H263:H264"/>
    <mergeCell ref="I263:I264"/>
    <mergeCell ref="J263:J264"/>
    <mergeCell ref="D292:J293"/>
    <mergeCell ref="S345:S346"/>
    <mergeCell ref="C345:J346"/>
    <mergeCell ref="K345:Q345"/>
    <mergeCell ref="R345:R346"/>
    <mergeCell ref="H352:H354"/>
    <mergeCell ref="I352:I354"/>
    <mergeCell ref="J352:J354"/>
    <mergeCell ref="D352:D354"/>
    <mergeCell ref="E352:E354"/>
    <mergeCell ref="F352:F354"/>
    <mergeCell ref="P388:P391"/>
    <mergeCell ref="K298:K299"/>
    <mergeCell ref="K265:Q265"/>
    <mergeCell ref="K269:Q269"/>
    <mergeCell ref="K271:Q271"/>
    <mergeCell ref="K267:Q267"/>
    <mergeCell ref="P298:P299"/>
    <mergeCell ref="K295:Q296"/>
    <mergeCell ref="K366:Q366"/>
    <mergeCell ref="P361:P365"/>
    <mergeCell ref="K323:Q323"/>
    <mergeCell ref="K186:Q186"/>
    <mergeCell ref="K200:Q200"/>
    <mergeCell ref="K258:Q258"/>
    <mergeCell ref="K260:Q260"/>
    <mergeCell ref="K261:Q261"/>
    <mergeCell ref="L298:L299"/>
    <mergeCell ref="M298:M299"/>
    <mergeCell ref="K313:Q313"/>
    <mergeCell ref="K317:Q317"/>
    <mergeCell ref="R244:R249"/>
    <mergeCell ref="S244:S249"/>
    <mergeCell ref="K244:Q244"/>
    <mergeCell ref="K248:Q248"/>
    <mergeCell ref="K333:Q333"/>
    <mergeCell ref="K339:Q339"/>
    <mergeCell ref="K335:Q335"/>
    <mergeCell ref="K337:Q337"/>
    <mergeCell ref="K325:Q325"/>
    <mergeCell ref="K327:Q327"/>
    <mergeCell ref="A244:A249"/>
    <mergeCell ref="B244:B249"/>
    <mergeCell ref="S184:S191"/>
    <mergeCell ref="H298:H300"/>
    <mergeCell ref="I298:I300"/>
    <mergeCell ref="R242:R243"/>
    <mergeCell ref="S242:S243"/>
    <mergeCell ref="S206:S207"/>
    <mergeCell ref="S192:S197"/>
    <mergeCell ref="S212:S221"/>
    <mergeCell ref="J298:J300"/>
    <mergeCell ref="K154:Q154"/>
    <mergeCell ref="K156:Q156"/>
    <mergeCell ref="K158:Q158"/>
    <mergeCell ref="K159:Q159"/>
    <mergeCell ref="K161:Q161"/>
    <mergeCell ref="D160:J160"/>
    <mergeCell ref="D273:J273"/>
    <mergeCell ref="N298:N299"/>
    <mergeCell ref="O298:O299"/>
    <mergeCell ref="J141:J143"/>
    <mergeCell ref="D48:J48"/>
    <mergeCell ref="K48:Q48"/>
    <mergeCell ref="I67:I69"/>
    <mergeCell ref="K62:Q62"/>
    <mergeCell ref="G59:G61"/>
    <mergeCell ref="K64:Q64"/>
    <mergeCell ref="H59:H61"/>
    <mergeCell ref="F59:F61"/>
    <mergeCell ref="K60:Q60"/>
    <mergeCell ref="K150:Q150"/>
    <mergeCell ref="S138:S143"/>
    <mergeCell ref="I104:I105"/>
    <mergeCell ref="D106:J109"/>
    <mergeCell ref="H104:H105"/>
    <mergeCell ref="G110:G111"/>
    <mergeCell ref="H110:H111"/>
    <mergeCell ref="I110:I111"/>
    <mergeCell ref="K140:Q140"/>
    <mergeCell ref="S100:S105"/>
    <mergeCell ref="H306:H308"/>
    <mergeCell ref="J119:J125"/>
    <mergeCell ref="D170:J170"/>
    <mergeCell ref="D298:D300"/>
    <mergeCell ref="E298:E300"/>
    <mergeCell ref="D295:J297"/>
    <mergeCell ref="F271:F272"/>
    <mergeCell ref="D283:J283"/>
    <mergeCell ref="D279:J279"/>
    <mergeCell ref="D281:J281"/>
    <mergeCell ref="D301:J301"/>
    <mergeCell ref="F119:F125"/>
    <mergeCell ref="G119:G125"/>
    <mergeCell ref="F298:F300"/>
    <mergeCell ref="G298:G300"/>
    <mergeCell ref="H119:H125"/>
    <mergeCell ref="D180:J180"/>
    <mergeCell ref="D182:J182"/>
    <mergeCell ref="D172:J172"/>
    <mergeCell ref="D174:J174"/>
    <mergeCell ref="D309:J309"/>
    <mergeCell ref="K309:Q309"/>
    <mergeCell ref="S232:S233"/>
    <mergeCell ref="K273:S284"/>
    <mergeCell ref="S234:S241"/>
    <mergeCell ref="R234:R241"/>
    <mergeCell ref="K307:Q307"/>
    <mergeCell ref="D303:J305"/>
    <mergeCell ref="K305:Q305"/>
    <mergeCell ref="J306:J308"/>
    <mergeCell ref="C206:C207"/>
    <mergeCell ref="I217:I221"/>
    <mergeCell ref="J217:J221"/>
    <mergeCell ref="D212:J216"/>
    <mergeCell ref="G217:G221"/>
    <mergeCell ref="H217:H221"/>
    <mergeCell ref="F217:F221"/>
    <mergeCell ref="E217:E221"/>
    <mergeCell ref="D208:J208"/>
    <mergeCell ref="R222:R231"/>
    <mergeCell ref="R212:R221"/>
    <mergeCell ref="C232:C233"/>
    <mergeCell ref="B130:B131"/>
    <mergeCell ref="B146:B147"/>
    <mergeCell ref="D200:J202"/>
    <mergeCell ref="C134:J135"/>
    <mergeCell ref="C136:J137"/>
    <mergeCell ref="D198:J198"/>
    <mergeCell ref="C154:C155"/>
    <mergeCell ref="A232:A233"/>
    <mergeCell ref="D217:D221"/>
    <mergeCell ref="A212:A221"/>
    <mergeCell ref="B208:B209"/>
    <mergeCell ref="C208:C209"/>
    <mergeCell ref="A222:A231"/>
    <mergeCell ref="B222:B231"/>
    <mergeCell ref="C222:C231"/>
    <mergeCell ref="D226:D231"/>
    <mergeCell ref="D222:J225"/>
    <mergeCell ref="K50:Q50"/>
    <mergeCell ref="A156:A183"/>
    <mergeCell ref="A198:A199"/>
    <mergeCell ref="A210:A211"/>
    <mergeCell ref="B198:B199"/>
    <mergeCell ref="B210:B211"/>
    <mergeCell ref="B156:C183"/>
    <mergeCell ref="A208:A209"/>
    <mergeCell ref="C198:C199"/>
    <mergeCell ref="C192:C197"/>
    <mergeCell ref="Q28:Q29"/>
    <mergeCell ref="K30:Q30"/>
    <mergeCell ref="S40:S41"/>
    <mergeCell ref="R31:R33"/>
    <mergeCell ref="R34:R35"/>
    <mergeCell ref="R36:R39"/>
    <mergeCell ref="R40:R41"/>
    <mergeCell ref="K40:Q41"/>
    <mergeCell ref="F306:F308"/>
    <mergeCell ref="S198:S199"/>
    <mergeCell ref="S200:S205"/>
    <mergeCell ref="S331:S332"/>
    <mergeCell ref="S222:S231"/>
    <mergeCell ref="S250:S251"/>
    <mergeCell ref="S311:S312"/>
    <mergeCell ref="S313:S314"/>
    <mergeCell ref="S315:S316"/>
    <mergeCell ref="S321:S322"/>
    <mergeCell ref="A347:A348"/>
    <mergeCell ref="B347:C348"/>
    <mergeCell ref="K347:S348"/>
    <mergeCell ref="R309:R310"/>
    <mergeCell ref="S309:S310"/>
    <mergeCell ref="B311:B312"/>
    <mergeCell ref="C311:C312"/>
    <mergeCell ref="B313:B314"/>
    <mergeCell ref="S323:S324"/>
    <mergeCell ref="D311:J311"/>
    <mergeCell ref="A242:A243"/>
    <mergeCell ref="C309:C310"/>
    <mergeCell ref="B301:B302"/>
    <mergeCell ref="K163:Q163"/>
    <mergeCell ref="K165:Q165"/>
    <mergeCell ref="D164:J164"/>
    <mergeCell ref="D166:J166"/>
    <mergeCell ref="D168:J168"/>
    <mergeCell ref="K206:Q206"/>
    <mergeCell ref="I306:I308"/>
    <mergeCell ref="C100:C105"/>
    <mergeCell ref="D100:J103"/>
    <mergeCell ref="J110:J111"/>
    <mergeCell ref="C106:C111"/>
    <mergeCell ref="F110:F111"/>
    <mergeCell ref="D104:D105"/>
    <mergeCell ref="E104:E105"/>
    <mergeCell ref="F104:F105"/>
    <mergeCell ref="D110:D111"/>
    <mergeCell ref="E110:E111"/>
    <mergeCell ref="E59:E61"/>
    <mergeCell ref="D62:J66"/>
    <mergeCell ref="D96:J96"/>
    <mergeCell ref="D206:J206"/>
    <mergeCell ref="K184:Q184"/>
    <mergeCell ref="I59:I61"/>
    <mergeCell ref="J59:J61"/>
    <mergeCell ref="K174:Q179"/>
    <mergeCell ref="K136:Q136"/>
    <mergeCell ref="D176:J176"/>
    <mergeCell ref="S210:S211"/>
    <mergeCell ref="K204:Q204"/>
    <mergeCell ref="R208:R209"/>
    <mergeCell ref="S208:S209"/>
    <mergeCell ref="K208:Q208"/>
    <mergeCell ref="D154:J155"/>
    <mergeCell ref="H195:H197"/>
    <mergeCell ref="S154:S155"/>
    <mergeCell ref="R154:R155"/>
    <mergeCell ref="D178:J178"/>
    <mergeCell ref="K112:Q112"/>
    <mergeCell ref="R62:R69"/>
    <mergeCell ref="R70:R75"/>
    <mergeCell ref="K138:Q138"/>
    <mergeCell ref="K134:Q134"/>
    <mergeCell ref="K100:Q100"/>
    <mergeCell ref="K104:Q104"/>
    <mergeCell ref="K106:Q106"/>
    <mergeCell ref="K110:Q110"/>
    <mergeCell ref="K108:Q108"/>
    <mergeCell ref="R317:R318"/>
    <mergeCell ref="R321:R322"/>
    <mergeCell ref="R323:R324"/>
    <mergeCell ref="K126:Q126"/>
    <mergeCell ref="G104:G105"/>
    <mergeCell ref="E67:E69"/>
    <mergeCell ref="K82:Q82"/>
    <mergeCell ref="R250:R251"/>
    <mergeCell ref="R232:R233"/>
    <mergeCell ref="K142:Q142"/>
    <mergeCell ref="K311:Q311"/>
    <mergeCell ref="R313:R314"/>
    <mergeCell ref="K315:Q315"/>
    <mergeCell ref="D271:D272"/>
    <mergeCell ref="E271:E272"/>
    <mergeCell ref="R315:R316"/>
    <mergeCell ref="D306:D308"/>
    <mergeCell ref="E306:E308"/>
    <mergeCell ref="K303:Q303"/>
    <mergeCell ref="G306:G308"/>
    <mergeCell ref="D275:J275"/>
    <mergeCell ref="D277:J277"/>
    <mergeCell ref="I271:I272"/>
    <mergeCell ref="J271:J272"/>
    <mergeCell ref="C265:C266"/>
    <mergeCell ref="C267:C272"/>
    <mergeCell ref="D265:J265"/>
    <mergeCell ref="G271:G272"/>
    <mergeCell ref="H271:H272"/>
    <mergeCell ref="J372:J373"/>
    <mergeCell ref="D368:J371"/>
    <mergeCell ref="I372:I373"/>
    <mergeCell ref="E372:E373"/>
    <mergeCell ref="C368:C373"/>
    <mergeCell ref="D374:J374"/>
    <mergeCell ref="D372:D373"/>
    <mergeCell ref="F372:F373"/>
    <mergeCell ref="G372:G373"/>
    <mergeCell ref="S368:S373"/>
    <mergeCell ref="R368:R373"/>
    <mergeCell ref="R374:R375"/>
    <mergeCell ref="S374:S375"/>
    <mergeCell ref="K374:Q374"/>
    <mergeCell ref="R376:R377"/>
    <mergeCell ref="K376:Q376"/>
    <mergeCell ref="S378:S379"/>
    <mergeCell ref="R378:R379"/>
    <mergeCell ref="D378:J378"/>
    <mergeCell ref="K378:Q378"/>
    <mergeCell ref="S380:S381"/>
    <mergeCell ref="S376:S377"/>
    <mergeCell ref="D376:J376"/>
    <mergeCell ref="B386:B391"/>
    <mergeCell ref="R382:R383"/>
    <mergeCell ref="S382:S383"/>
    <mergeCell ref="D382:J382"/>
    <mergeCell ref="K382:Q382"/>
    <mergeCell ref="R380:R381"/>
    <mergeCell ref="Q388:Q391"/>
    <mergeCell ref="M388:M391"/>
    <mergeCell ref="N388:N391"/>
    <mergeCell ref="O388:O391"/>
    <mergeCell ref="A396:A397"/>
    <mergeCell ref="C396:C397"/>
    <mergeCell ref="B384:B385"/>
    <mergeCell ref="C384:C385"/>
    <mergeCell ref="A382:A383"/>
    <mergeCell ref="C382:C383"/>
    <mergeCell ref="B382:B383"/>
    <mergeCell ref="C386:C391"/>
    <mergeCell ref="B394:B395"/>
    <mergeCell ref="A386:A391"/>
    <mergeCell ref="R394:R395"/>
    <mergeCell ref="B398:B399"/>
    <mergeCell ref="C398:C399"/>
    <mergeCell ref="A392:A393"/>
    <mergeCell ref="B392:B393"/>
    <mergeCell ref="C392:C393"/>
    <mergeCell ref="A398:A399"/>
    <mergeCell ref="A394:A395"/>
    <mergeCell ref="C394:C395"/>
    <mergeCell ref="B396:B397"/>
    <mergeCell ref="H372:H373"/>
    <mergeCell ref="S384:S385"/>
    <mergeCell ref="R400:R401"/>
    <mergeCell ref="S386:S391"/>
    <mergeCell ref="R386:R391"/>
    <mergeCell ref="S396:S401"/>
    <mergeCell ref="R398:R399"/>
    <mergeCell ref="S392:S395"/>
    <mergeCell ref="R396:R397"/>
    <mergeCell ref="R384:R385"/>
    <mergeCell ref="K388:K391"/>
    <mergeCell ref="L388:L391"/>
    <mergeCell ref="D394:J394"/>
    <mergeCell ref="F390:F391"/>
    <mergeCell ref="G390:G391"/>
    <mergeCell ref="D380:J380"/>
    <mergeCell ref="B343:B344"/>
    <mergeCell ref="C343:J344"/>
    <mergeCell ref="B345:B346"/>
    <mergeCell ref="J361:J367"/>
    <mergeCell ref="D347:J347"/>
    <mergeCell ref="D349:J351"/>
    <mergeCell ref="D355:J360"/>
    <mergeCell ref="B349:C367"/>
    <mergeCell ref="D361:D367"/>
    <mergeCell ref="E361:E367"/>
    <mergeCell ref="R392:R393"/>
    <mergeCell ref="D392:J392"/>
    <mergeCell ref="K392:Q392"/>
    <mergeCell ref="K380:Q380"/>
    <mergeCell ref="J390:J391"/>
    <mergeCell ref="D386:J389"/>
    <mergeCell ref="D384:J384"/>
    <mergeCell ref="K384:Q384"/>
    <mergeCell ref="H390:H391"/>
    <mergeCell ref="E390:E391"/>
    <mergeCell ref="S317:S318"/>
    <mergeCell ref="R319:R320"/>
    <mergeCell ref="S319:S320"/>
    <mergeCell ref="C337:J338"/>
    <mergeCell ref="R337:R338"/>
    <mergeCell ref="S339:S340"/>
    <mergeCell ref="S337:S338"/>
    <mergeCell ref="R339:R340"/>
    <mergeCell ref="R325:R326"/>
    <mergeCell ref="R329:R330"/>
    <mergeCell ref="C319:J320"/>
    <mergeCell ref="C323:J324"/>
    <mergeCell ref="C321:J322"/>
    <mergeCell ref="A317:A318"/>
    <mergeCell ref="B323:B324"/>
    <mergeCell ref="B317:B318"/>
    <mergeCell ref="A321:A322"/>
    <mergeCell ref="A319:A320"/>
    <mergeCell ref="A285:A300"/>
    <mergeCell ref="B285:C300"/>
    <mergeCell ref="A273:A284"/>
    <mergeCell ref="A301:A302"/>
    <mergeCell ref="A303:A308"/>
    <mergeCell ref="A323:A324"/>
    <mergeCell ref="B315:B316"/>
    <mergeCell ref="A315:A316"/>
    <mergeCell ref="A313:A314"/>
    <mergeCell ref="A309:A310"/>
    <mergeCell ref="D126:J126"/>
    <mergeCell ref="C212:C221"/>
    <mergeCell ref="B212:B221"/>
    <mergeCell ref="F239:F241"/>
    <mergeCell ref="B273:C284"/>
    <mergeCell ref="B232:B233"/>
    <mergeCell ref="B242:B243"/>
    <mergeCell ref="B267:B272"/>
    <mergeCell ref="B200:B205"/>
    <mergeCell ref="B265:B266"/>
    <mergeCell ref="A3:S3"/>
    <mergeCell ref="A5:S5"/>
    <mergeCell ref="C7:C8"/>
    <mergeCell ref="S7:S8"/>
    <mergeCell ref="R7:R8"/>
    <mergeCell ref="A7:A8"/>
    <mergeCell ref="B7:B8"/>
    <mergeCell ref="D7:J7"/>
    <mergeCell ref="A4:S4"/>
    <mergeCell ref="B9:C20"/>
    <mergeCell ref="A9:A20"/>
    <mergeCell ref="D13:J13"/>
    <mergeCell ref="K7:Q7"/>
    <mergeCell ref="D19:J19"/>
    <mergeCell ref="D15:J15"/>
    <mergeCell ref="D17:J17"/>
    <mergeCell ref="K9:S20"/>
    <mergeCell ref="D9:J9"/>
    <mergeCell ref="D11:J11"/>
    <mergeCell ref="K38:Q39"/>
    <mergeCell ref="K21:Q21"/>
    <mergeCell ref="D21:J23"/>
    <mergeCell ref="K22:K23"/>
    <mergeCell ref="D31:J32"/>
    <mergeCell ref="D34:J34"/>
    <mergeCell ref="P22:P23"/>
    <mergeCell ref="Q22:Q23"/>
    <mergeCell ref="K24:Q24"/>
    <mergeCell ref="K25:Q25"/>
    <mergeCell ref="R192:R197"/>
    <mergeCell ref="H45:H47"/>
    <mergeCell ref="I45:I47"/>
    <mergeCell ref="J45:J47"/>
    <mergeCell ref="R48:R49"/>
    <mergeCell ref="S48:S49"/>
    <mergeCell ref="S50:S51"/>
    <mergeCell ref="K58:Q58"/>
    <mergeCell ref="D156:J158"/>
    <mergeCell ref="D59:D61"/>
    <mergeCell ref="C42:C47"/>
    <mergeCell ref="D42:J44"/>
    <mergeCell ref="E45:E47"/>
    <mergeCell ref="F45:F47"/>
    <mergeCell ref="G45:G47"/>
    <mergeCell ref="S42:S47"/>
    <mergeCell ref="D45:D47"/>
    <mergeCell ref="R42:R47"/>
    <mergeCell ref="K42:Q42"/>
    <mergeCell ref="K46:Q46"/>
    <mergeCell ref="K44:Q44"/>
    <mergeCell ref="A48:A49"/>
    <mergeCell ref="C48:C49"/>
    <mergeCell ref="B48:B49"/>
    <mergeCell ref="D50:J50"/>
    <mergeCell ref="A21:A41"/>
    <mergeCell ref="B21:C41"/>
    <mergeCell ref="D36:J36"/>
    <mergeCell ref="A42:A47"/>
    <mergeCell ref="B42:B47"/>
    <mergeCell ref="A52:A53"/>
    <mergeCell ref="C52:C53"/>
    <mergeCell ref="B52:B53"/>
    <mergeCell ref="D52:J52"/>
    <mergeCell ref="B50:B51"/>
    <mergeCell ref="A50:A51"/>
    <mergeCell ref="S52:S53"/>
    <mergeCell ref="C50:C51"/>
    <mergeCell ref="R54:R61"/>
    <mergeCell ref="S54:S61"/>
    <mergeCell ref="K52:Q52"/>
    <mergeCell ref="R50:R51"/>
    <mergeCell ref="R52:R53"/>
    <mergeCell ref="K54:Q54"/>
    <mergeCell ref="D54:J58"/>
    <mergeCell ref="K56:Q56"/>
    <mergeCell ref="A62:A69"/>
    <mergeCell ref="B62:B69"/>
    <mergeCell ref="C62:C69"/>
    <mergeCell ref="D67:D69"/>
    <mergeCell ref="H67:H69"/>
    <mergeCell ref="K66:Q66"/>
    <mergeCell ref="K68:Q68"/>
    <mergeCell ref="J67:J69"/>
    <mergeCell ref="G67:G69"/>
    <mergeCell ref="S70:S75"/>
    <mergeCell ref="B337:B338"/>
    <mergeCell ref="A343:A344"/>
    <mergeCell ref="K70:Q70"/>
    <mergeCell ref="F67:F69"/>
    <mergeCell ref="K74:Q74"/>
    <mergeCell ref="H74:H75"/>
    <mergeCell ref="I74:I75"/>
    <mergeCell ref="J74:J75"/>
    <mergeCell ref="G74:G75"/>
    <mergeCell ref="K72:Q72"/>
    <mergeCell ref="A327:A328"/>
    <mergeCell ref="A329:A330"/>
    <mergeCell ref="B329:B330"/>
    <mergeCell ref="A331:A332"/>
    <mergeCell ref="B331:B332"/>
    <mergeCell ref="C98:J99"/>
    <mergeCell ref="A154:A155"/>
    <mergeCell ref="B206:B207"/>
    <mergeCell ref="A200:A205"/>
    <mergeCell ref="A335:A336"/>
    <mergeCell ref="A333:A334"/>
    <mergeCell ref="B333:B334"/>
    <mergeCell ref="A325:A326"/>
    <mergeCell ref="B325:B326"/>
    <mergeCell ref="B303:B308"/>
    <mergeCell ref="B309:B310"/>
    <mergeCell ref="A311:A312"/>
    <mergeCell ref="R76:R77"/>
    <mergeCell ref="A84:A85"/>
    <mergeCell ref="B86:B87"/>
    <mergeCell ref="A86:A87"/>
    <mergeCell ref="R84:R85"/>
    <mergeCell ref="R88:R93"/>
    <mergeCell ref="A78:A83"/>
    <mergeCell ref="B78:B83"/>
    <mergeCell ref="F81:F83"/>
    <mergeCell ref="K86:Q86"/>
    <mergeCell ref="S76:S77"/>
    <mergeCell ref="C76:C77"/>
    <mergeCell ref="K76:Q76"/>
    <mergeCell ref="K80:Q80"/>
    <mergeCell ref="C78:C83"/>
    <mergeCell ref="D78:J80"/>
    <mergeCell ref="R78:R83"/>
    <mergeCell ref="S78:S83"/>
    <mergeCell ref="D81:D83"/>
    <mergeCell ref="E81:E83"/>
    <mergeCell ref="S84:S85"/>
    <mergeCell ref="S86:S87"/>
    <mergeCell ref="R86:R87"/>
    <mergeCell ref="A98:A99"/>
    <mergeCell ref="R94:R95"/>
    <mergeCell ref="S94:S95"/>
    <mergeCell ref="C96:C97"/>
    <mergeCell ref="K96:Q96"/>
    <mergeCell ref="K98:Q98"/>
    <mergeCell ref="S88:S93"/>
    <mergeCell ref="B154:B155"/>
    <mergeCell ref="A206:A207"/>
    <mergeCell ref="A184:A191"/>
    <mergeCell ref="B184:B191"/>
    <mergeCell ref="A192:A197"/>
    <mergeCell ref="B192:B197"/>
    <mergeCell ref="R106:R111"/>
    <mergeCell ref="S106:S111"/>
    <mergeCell ref="R96:R97"/>
    <mergeCell ref="S96:S97"/>
    <mergeCell ref="R98:R99"/>
    <mergeCell ref="S98:S99"/>
    <mergeCell ref="R100:R105"/>
    <mergeCell ref="A94:A95"/>
    <mergeCell ref="B100:B105"/>
    <mergeCell ref="A100:A105"/>
    <mergeCell ref="A126:A127"/>
    <mergeCell ref="B106:B111"/>
    <mergeCell ref="A106:A111"/>
    <mergeCell ref="B94:B95"/>
    <mergeCell ref="B96:B97"/>
    <mergeCell ref="A96:A97"/>
    <mergeCell ref="B98:B99"/>
    <mergeCell ref="R126:R127"/>
    <mergeCell ref="S126:S127"/>
    <mergeCell ref="B128:B129"/>
    <mergeCell ref="C126:C127"/>
    <mergeCell ref="K128:Q128"/>
    <mergeCell ref="C128:C129"/>
    <mergeCell ref="R128:R129"/>
    <mergeCell ref="D128:J128"/>
    <mergeCell ref="S128:S129"/>
    <mergeCell ref="B126:B127"/>
    <mergeCell ref="A128:A129"/>
    <mergeCell ref="B132:B133"/>
    <mergeCell ref="C315:J316"/>
    <mergeCell ref="C317:J318"/>
    <mergeCell ref="C138:C143"/>
    <mergeCell ref="D138:J140"/>
    <mergeCell ref="F141:F143"/>
    <mergeCell ref="G141:G143"/>
    <mergeCell ref="H141:H143"/>
    <mergeCell ref="I141:I143"/>
    <mergeCell ref="A144:A145"/>
    <mergeCell ref="C144:C145"/>
    <mergeCell ref="D141:D143"/>
    <mergeCell ref="E141:E143"/>
    <mergeCell ref="R132:R133"/>
    <mergeCell ref="C130:J131"/>
    <mergeCell ref="C132:J133"/>
    <mergeCell ref="R130:R131"/>
    <mergeCell ref="A138:A143"/>
    <mergeCell ref="B138:B143"/>
    <mergeCell ref="S146:S147"/>
    <mergeCell ref="B144:B145"/>
    <mergeCell ref="K146:Q146"/>
    <mergeCell ref="R144:R145"/>
    <mergeCell ref="S144:S145"/>
    <mergeCell ref="K144:Q144"/>
    <mergeCell ref="D144:J144"/>
    <mergeCell ref="D146:J146"/>
    <mergeCell ref="A146:A147"/>
    <mergeCell ref="C146:C147"/>
    <mergeCell ref="R1:S1"/>
    <mergeCell ref="A54:A61"/>
    <mergeCell ref="B54:B61"/>
    <mergeCell ref="C54:C61"/>
    <mergeCell ref="S62:S69"/>
    <mergeCell ref="J104:J105"/>
    <mergeCell ref="K102:Q102"/>
    <mergeCell ref="A70:A75"/>
    <mergeCell ref="A136:A137"/>
    <mergeCell ref="B136:B137"/>
    <mergeCell ref="B134:B135"/>
    <mergeCell ref="A134:A135"/>
    <mergeCell ref="A132:A133"/>
    <mergeCell ref="A130:A131"/>
    <mergeCell ref="B339:B340"/>
    <mergeCell ref="A341:A342"/>
    <mergeCell ref="R335:R336"/>
    <mergeCell ref="C339:J340"/>
    <mergeCell ref="C341:J342"/>
    <mergeCell ref="R341:R342"/>
    <mergeCell ref="B341:B342"/>
    <mergeCell ref="B335:B336"/>
    <mergeCell ref="C335:J336"/>
    <mergeCell ref="A337:A338"/>
    <mergeCell ref="A345:A346"/>
    <mergeCell ref="S265:S266"/>
    <mergeCell ref="R311:R312"/>
    <mergeCell ref="R267:R272"/>
    <mergeCell ref="S303:S308"/>
    <mergeCell ref="R285:R300"/>
    <mergeCell ref="S285:S300"/>
    <mergeCell ref="R301:R302"/>
    <mergeCell ref="R303:R308"/>
    <mergeCell ref="A339:A340"/>
    <mergeCell ref="E256:E257"/>
    <mergeCell ref="F256:F257"/>
    <mergeCell ref="D256:D257"/>
    <mergeCell ref="S335:S336"/>
    <mergeCell ref="B327:B328"/>
    <mergeCell ref="C313:C314"/>
    <mergeCell ref="B319:B320"/>
    <mergeCell ref="B321:B322"/>
    <mergeCell ref="C301:C302"/>
    <mergeCell ref="C303:C308"/>
    <mergeCell ref="A267:A272"/>
    <mergeCell ref="A258:A264"/>
    <mergeCell ref="B258:C264"/>
    <mergeCell ref="A250:A251"/>
    <mergeCell ref="B250:B251"/>
    <mergeCell ref="C250:C251"/>
    <mergeCell ref="A252:A257"/>
    <mergeCell ref="B252:B257"/>
    <mergeCell ref="C252:C257"/>
    <mergeCell ref="A265:A266"/>
    <mergeCell ref="D267:J270"/>
    <mergeCell ref="D250:J250"/>
    <mergeCell ref="R156:R183"/>
    <mergeCell ref="R148:R153"/>
    <mergeCell ref="R184:R191"/>
    <mergeCell ref="R134:R135"/>
    <mergeCell ref="R136:R137"/>
    <mergeCell ref="R138:R143"/>
    <mergeCell ref="R146:R147"/>
    <mergeCell ref="K246:Q246"/>
    <mergeCell ref="D114:J114"/>
    <mergeCell ref="D116:J116"/>
    <mergeCell ref="D119:D125"/>
    <mergeCell ref="E119:E125"/>
    <mergeCell ref="I119:I125"/>
    <mergeCell ref="K116:K118"/>
    <mergeCell ref="D74:D75"/>
    <mergeCell ref="E74:E75"/>
    <mergeCell ref="F74:F75"/>
    <mergeCell ref="B70:B75"/>
    <mergeCell ref="C70:C75"/>
    <mergeCell ref="D76:J76"/>
    <mergeCell ref="B76:B77"/>
    <mergeCell ref="D70:J73"/>
    <mergeCell ref="S134:S135"/>
    <mergeCell ref="S136:S137"/>
    <mergeCell ref="S130:S131"/>
    <mergeCell ref="S132:S133"/>
    <mergeCell ref="A76:A77"/>
    <mergeCell ref="B112:B125"/>
    <mergeCell ref="C112:C125"/>
    <mergeCell ref="R112:R125"/>
    <mergeCell ref="D112:J112"/>
    <mergeCell ref="A112:A125"/>
    <mergeCell ref="S301:S302"/>
    <mergeCell ref="S112:S125"/>
    <mergeCell ref="K119:Q119"/>
    <mergeCell ref="K114:Q115"/>
    <mergeCell ref="R252:R257"/>
    <mergeCell ref="S156:S183"/>
    <mergeCell ref="K192:Q192"/>
    <mergeCell ref="K254:Q254"/>
    <mergeCell ref="K196:Q196"/>
    <mergeCell ref="K252:Q252"/>
    <mergeCell ref="C325:J326"/>
    <mergeCell ref="C327:J328"/>
    <mergeCell ref="R265:R266"/>
    <mergeCell ref="S329:S330"/>
    <mergeCell ref="S267:S272"/>
    <mergeCell ref="S252:S257"/>
    <mergeCell ref="S325:S326"/>
    <mergeCell ref="R327:R328"/>
    <mergeCell ref="S258:S264"/>
    <mergeCell ref="R258:R264"/>
    <mergeCell ref="R331:R332"/>
    <mergeCell ref="S333:S334"/>
    <mergeCell ref="S327:S328"/>
    <mergeCell ref="R333:R334"/>
    <mergeCell ref="K352:Q352"/>
    <mergeCell ref="K353:Q353"/>
    <mergeCell ref="S341:S342"/>
    <mergeCell ref="S343:S344"/>
    <mergeCell ref="R343:R344"/>
    <mergeCell ref="K349:Q350"/>
    <mergeCell ref="B368:B373"/>
    <mergeCell ref="A368:A373"/>
    <mergeCell ref="B376:B377"/>
    <mergeCell ref="B378:B379"/>
    <mergeCell ref="A380:A381"/>
    <mergeCell ref="B380:B381"/>
    <mergeCell ref="A384:A385"/>
    <mergeCell ref="B374:B375"/>
    <mergeCell ref="A376:A377"/>
    <mergeCell ref="A378:A379"/>
    <mergeCell ref="C378:C379"/>
    <mergeCell ref="C380:C381"/>
    <mergeCell ref="C376:C377"/>
    <mergeCell ref="A374:A375"/>
    <mergeCell ref="C374:C375"/>
    <mergeCell ref="D252:J255"/>
    <mergeCell ref="J203:J205"/>
    <mergeCell ref="C210:C211"/>
    <mergeCell ref="E247:E249"/>
    <mergeCell ref="F247:F249"/>
    <mergeCell ref="G247:G249"/>
    <mergeCell ref="H247:H249"/>
    <mergeCell ref="I247:I249"/>
    <mergeCell ref="J247:J249"/>
    <mergeCell ref="D242:J242"/>
    <mergeCell ref="D162:J162"/>
    <mergeCell ref="C184:C191"/>
    <mergeCell ref="H187:H191"/>
    <mergeCell ref="K152:Q152"/>
    <mergeCell ref="K343:Q343"/>
    <mergeCell ref="K396:Q396"/>
    <mergeCell ref="D239:D241"/>
    <mergeCell ref="C329:C330"/>
    <mergeCell ref="D329:J329"/>
    <mergeCell ref="D390:D391"/>
    <mergeCell ref="K398:Q398"/>
    <mergeCell ref="K301:Q301"/>
    <mergeCell ref="K341:Q341"/>
    <mergeCell ref="K329:Q329"/>
    <mergeCell ref="K331:Q331"/>
    <mergeCell ref="K321:Q321"/>
    <mergeCell ref="K319:Q319"/>
    <mergeCell ref="K394:Q394"/>
    <mergeCell ref="K368:Q368"/>
    <mergeCell ref="K386:Q387"/>
    <mergeCell ref="K130:Q130"/>
    <mergeCell ref="L116:L118"/>
    <mergeCell ref="M116:M118"/>
    <mergeCell ref="K218:Q218"/>
    <mergeCell ref="K132:Q132"/>
    <mergeCell ref="K188:Q188"/>
    <mergeCell ref="K190:Q190"/>
    <mergeCell ref="K194:Q194"/>
    <mergeCell ref="K212:Q212"/>
    <mergeCell ref="K202:Q202"/>
    <mergeCell ref="C400:C401"/>
    <mergeCell ref="K123:Q124"/>
    <mergeCell ref="K121:Q121"/>
    <mergeCell ref="I203:I205"/>
    <mergeCell ref="H203:H205"/>
    <mergeCell ref="G203:G205"/>
    <mergeCell ref="D203:D205"/>
    <mergeCell ref="J187:J191"/>
    <mergeCell ref="K242:Q242"/>
    <mergeCell ref="K226:Q226"/>
    <mergeCell ref="C402:C407"/>
    <mergeCell ref="D402:J402"/>
    <mergeCell ref="H403:H407"/>
    <mergeCell ref="I403:I407"/>
    <mergeCell ref="D403:D407"/>
    <mergeCell ref="C331:J332"/>
    <mergeCell ref="C333:J334"/>
    <mergeCell ref="I390:I391"/>
    <mergeCell ref="D398:J398"/>
    <mergeCell ref="D396:J396"/>
    <mergeCell ref="E403:E407"/>
    <mergeCell ref="F403:F407"/>
    <mergeCell ref="B400:B401"/>
    <mergeCell ref="R402:R407"/>
    <mergeCell ref="K400:Q400"/>
    <mergeCell ref="A400:A401"/>
    <mergeCell ref="D400:J400"/>
    <mergeCell ref="G403:G407"/>
    <mergeCell ref="A402:A407"/>
    <mergeCell ref="B402:B407"/>
    <mergeCell ref="J412:J417"/>
    <mergeCell ref="R408:R417"/>
    <mergeCell ref="K402:Q402"/>
    <mergeCell ref="K404:Q404"/>
    <mergeCell ref="K406:Q406"/>
    <mergeCell ref="K410:Q411"/>
    <mergeCell ref="L412:L413"/>
    <mergeCell ref="M412:M413"/>
    <mergeCell ref="J403:J407"/>
    <mergeCell ref="Q412:Q413"/>
    <mergeCell ref="S402:S407"/>
    <mergeCell ref="B234:B241"/>
    <mergeCell ref="A234:A241"/>
    <mergeCell ref="N412:N413"/>
    <mergeCell ref="D234:J238"/>
    <mergeCell ref="G239:G241"/>
    <mergeCell ref="H239:H241"/>
    <mergeCell ref="I239:I241"/>
    <mergeCell ref="J239:J241"/>
    <mergeCell ref="I256:I257"/>
    <mergeCell ref="D258:J259"/>
    <mergeCell ref="D184:J186"/>
    <mergeCell ref="D187:D191"/>
    <mergeCell ref="E187:E191"/>
    <mergeCell ref="F187:F191"/>
    <mergeCell ref="G187:G191"/>
    <mergeCell ref="I187:I191"/>
    <mergeCell ref="D192:J194"/>
    <mergeCell ref="D195:D197"/>
    <mergeCell ref="E195:E197"/>
    <mergeCell ref="R198:R199"/>
    <mergeCell ref="R200:R205"/>
    <mergeCell ref="E203:E205"/>
    <mergeCell ref="F203:F205"/>
    <mergeCell ref="K210:Q210"/>
    <mergeCell ref="K214:Q214"/>
    <mergeCell ref="R206:R207"/>
    <mergeCell ref="R210:R211"/>
    <mergeCell ref="I195:I197"/>
    <mergeCell ref="G195:G197"/>
    <mergeCell ref="C244:C249"/>
    <mergeCell ref="D244:J246"/>
    <mergeCell ref="D247:D249"/>
    <mergeCell ref="C234:C241"/>
    <mergeCell ref="C242:C243"/>
    <mergeCell ref="E239:E241"/>
    <mergeCell ref="D210:J210"/>
    <mergeCell ref="C200:C205"/>
    <mergeCell ref="A88:A93"/>
    <mergeCell ref="B88:B93"/>
    <mergeCell ref="K88:Q88"/>
    <mergeCell ref="B84:B85"/>
    <mergeCell ref="C84:J85"/>
    <mergeCell ref="C86:J87"/>
    <mergeCell ref="C88:J93"/>
    <mergeCell ref="G81:G83"/>
    <mergeCell ref="H81:H83"/>
    <mergeCell ref="I81:I83"/>
    <mergeCell ref="K78:Q78"/>
    <mergeCell ref="J81:J83"/>
    <mergeCell ref="K84:Q84"/>
    <mergeCell ref="A148:A153"/>
    <mergeCell ref="B148:B153"/>
    <mergeCell ref="C148:C153"/>
    <mergeCell ref="D148:J150"/>
    <mergeCell ref="D151:D153"/>
    <mergeCell ref="E151:E153"/>
    <mergeCell ref="F151:F153"/>
    <mergeCell ref="G151:G153"/>
    <mergeCell ref="H151:H153"/>
    <mergeCell ref="I151:I153"/>
    <mergeCell ref="S148:S153"/>
    <mergeCell ref="K370:Q370"/>
    <mergeCell ref="K372:Q372"/>
    <mergeCell ref="K250:Q250"/>
    <mergeCell ref="K234:Q234"/>
    <mergeCell ref="K236:Q236"/>
    <mergeCell ref="K228:Q228"/>
    <mergeCell ref="K238:Q238"/>
    <mergeCell ref="K230:Q230"/>
    <mergeCell ref="K256:Q256"/>
    <mergeCell ref="K90:Q90"/>
    <mergeCell ref="K92:Q92"/>
    <mergeCell ref="K167:Q167"/>
    <mergeCell ref="K169:Q173"/>
    <mergeCell ref="K232:Q232"/>
    <mergeCell ref="K222:Q222"/>
    <mergeCell ref="K224:Q224"/>
    <mergeCell ref="K148:Q148"/>
    <mergeCell ref="K216:Q216"/>
    <mergeCell ref="K220:Q220"/>
    <mergeCell ref="G226:G231"/>
    <mergeCell ref="D313:J314"/>
    <mergeCell ref="I226:I231"/>
    <mergeCell ref="J256:J257"/>
    <mergeCell ref="K240:Q240"/>
    <mergeCell ref="K94:Q94"/>
    <mergeCell ref="J151:J153"/>
    <mergeCell ref="C94:J95"/>
    <mergeCell ref="F195:F197"/>
    <mergeCell ref="J195:J197"/>
    <mergeCell ref="A408:A417"/>
    <mergeCell ref="B408:B417"/>
    <mergeCell ref="C408:C417"/>
    <mergeCell ref="D408:J411"/>
    <mergeCell ref="D412:D417"/>
    <mergeCell ref="E412:E417"/>
    <mergeCell ref="F412:F417"/>
    <mergeCell ref="G412:G417"/>
    <mergeCell ref="H412:H417"/>
    <mergeCell ref="I412:I417"/>
    <mergeCell ref="S408:S417"/>
    <mergeCell ref="K408:Q408"/>
    <mergeCell ref="K414:Q414"/>
    <mergeCell ref="K416:Q416"/>
    <mergeCell ref="K412:K413"/>
    <mergeCell ref="P412:P413"/>
    <mergeCell ref="O412:O413"/>
    <mergeCell ref="B421:B422"/>
    <mergeCell ref="L421:N422"/>
    <mergeCell ref="D232:J232"/>
    <mergeCell ref="G256:G257"/>
    <mergeCell ref="H256:H257"/>
    <mergeCell ref="K198:Q198"/>
    <mergeCell ref="H226:H231"/>
    <mergeCell ref="J226:J231"/>
    <mergeCell ref="E226:E231"/>
    <mergeCell ref="F226:F231"/>
  </mergeCells>
  <printOptions/>
  <pageMargins left="0.31496062992125984" right="0.15748031496062992" top="0.4330708661417323" bottom="0.38" header="1.28" footer="0.4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Povalyaeva</cp:lastModifiedBy>
  <cp:lastPrinted>2018-12-19T10:45:29Z</cp:lastPrinted>
  <dcterms:created xsi:type="dcterms:W3CDTF">1996-10-08T23:32:33Z</dcterms:created>
  <dcterms:modified xsi:type="dcterms:W3CDTF">2018-12-24T10:41:09Z</dcterms:modified>
  <cp:category/>
  <cp:version/>
  <cp:contentType/>
  <cp:contentStatus/>
</cp:coreProperties>
</file>